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DUS ESTRADA ANIVEL M. LAUTEM\DADUS PONTE ANIVEL MUNICIPIO\"/>
    </mc:Choice>
  </mc:AlternateContent>
  <xr:revisionPtr revIDLastSave="0" documentId="13_ncr:1_{78719379-5927-4441-A4ED-CC61F0E769B6}" xr6:coauthVersionLast="47" xr6:coauthVersionMax="47" xr10:uidLastSave="{00000000-0000-0000-0000-000000000000}"/>
  <bookViews>
    <workbookView xWindow="-110" yWindow="-110" windowWidth="19420" windowHeight="10300" tabRatio="957" xr2:uid="{00000000-000D-0000-FFFF-FFFF00000000}"/>
  </bookViews>
  <sheets>
    <sheet name="Sumariu" sheetId="3" r:id="rId1"/>
    <sheet name="Postu Lautem" sheetId="10" r:id="rId2"/>
    <sheet name="Postu Lospalos" sheetId="12" r:id="rId3"/>
    <sheet name="Postu Iliomar" sheetId="13" r:id="rId4"/>
    <sheet name="Postu Lore" sheetId="14" r:id="rId5"/>
    <sheet name="Postu Luro" sheetId="15" r:id="rId6"/>
    <sheet name="Postu Tutuala" sheetId="1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0" i="3" l="1"/>
  <c r="B9" i="3"/>
  <c r="B8" i="3"/>
  <c r="B7" i="3"/>
  <c r="B6" i="3"/>
  <c r="B5" i="3"/>
  <c r="B16" i="3"/>
  <c r="B15" i="3"/>
  <c r="B14" i="3"/>
  <c r="E36" i="10"/>
  <c r="C5" i="3" s="1"/>
  <c r="C11" i="3" s="1"/>
  <c r="E11" i="3"/>
  <c r="D11" i="3"/>
  <c r="E10" i="3"/>
  <c r="D10" i="3"/>
  <c r="C10" i="3"/>
  <c r="E9" i="3"/>
  <c r="D9" i="3"/>
  <c r="C9" i="3"/>
  <c r="E8" i="3"/>
  <c r="D8" i="3"/>
  <c r="C8" i="3"/>
  <c r="E7" i="3"/>
  <c r="D7" i="3"/>
  <c r="C7" i="3"/>
  <c r="E6" i="3"/>
  <c r="D6" i="3"/>
  <c r="C6" i="3"/>
  <c r="E5" i="3"/>
  <c r="D5" i="3"/>
  <c r="E16" i="16"/>
  <c r="E15" i="16"/>
  <c r="E13" i="16"/>
  <c r="A10" i="16"/>
  <c r="A11" i="16" s="1"/>
  <c r="A12" i="16" s="1"/>
  <c r="E51" i="15"/>
  <c r="E50" i="15"/>
  <c r="E48" i="15"/>
  <c r="E21" i="14"/>
  <c r="E20" i="14"/>
  <c r="E18" i="14"/>
  <c r="E42" i="13"/>
  <c r="E41" i="13"/>
  <c r="E40" i="13"/>
  <c r="E38" i="13"/>
  <c r="E25" i="12"/>
  <c r="E24" i="12"/>
  <c r="E23" i="12"/>
  <c r="E21" i="12"/>
  <c r="E37" i="10"/>
  <c r="E34" i="10"/>
  <c r="B11" i="3" l="1"/>
</calcChain>
</file>

<file path=xl/sharedStrings.xml><?xml version="1.0" encoding="utf-8"?>
<sst xmlns="http://schemas.openxmlformats.org/spreadsheetml/2006/main" count="1366" uniqueCount="208">
  <si>
    <t>Lospalos</t>
  </si>
  <si>
    <t>Luro</t>
  </si>
  <si>
    <t>Lautem</t>
  </si>
  <si>
    <t>Lore</t>
  </si>
  <si>
    <t>Tutuala</t>
  </si>
  <si>
    <t>Unit</t>
  </si>
  <si>
    <t>Suco</t>
  </si>
  <si>
    <t>Postu</t>
  </si>
  <si>
    <t>Fuiloro</t>
  </si>
  <si>
    <t>Daudere</t>
  </si>
  <si>
    <t>Ililai</t>
  </si>
  <si>
    <t>Barikafa</t>
  </si>
  <si>
    <t>Lakawa</t>
  </si>
  <si>
    <t>Tirilolo</t>
  </si>
  <si>
    <t>Serelau</t>
  </si>
  <si>
    <t>Afabubo</t>
  </si>
  <si>
    <t>Me'ehara</t>
  </si>
  <si>
    <t>Lore 1</t>
  </si>
  <si>
    <t>Lore 2</t>
  </si>
  <si>
    <t>Iliomar 1</t>
  </si>
  <si>
    <t>Grand total</t>
  </si>
  <si>
    <t>Nu.</t>
  </si>
  <si>
    <t>Brige name</t>
  </si>
  <si>
    <t>Bridge Type</t>
  </si>
  <si>
    <t>Status</t>
  </si>
  <si>
    <t>Water level (m)</t>
  </si>
  <si>
    <t>Againts Bridge Deck</t>
  </si>
  <si>
    <t>Municipality</t>
  </si>
  <si>
    <t>Upstream Protection</t>
  </si>
  <si>
    <t>(Max.500m)</t>
  </si>
  <si>
    <t>Downstream Protection</t>
  </si>
  <si>
    <t>Bridge</t>
  </si>
  <si>
    <t>Length (m)</t>
  </si>
  <si>
    <t>Width (m)</t>
  </si>
  <si>
    <t>Pedestrian</t>
  </si>
  <si>
    <t>(m)</t>
  </si>
  <si>
    <t>Cordinate</t>
  </si>
  <si>
    <t>Longtitude</t>
  </si>
  <si>
    <t>Latitude</t>
  </si>
  <si>
    <t>Road Link</t>
  </si>
  <si>
    <t>Category</t>
  </si>
  <si>
    <t>A=normal</t>
  </si>
  <si>
    <t>B=Presiza tau atensaun (Warming)</t>
  </si>
  <si>
    <t>C=Emergensia atu halo normalizasaun</t>
  </si>
  <si>
    <t>Survey observation</t>
  </si>
  <si>
    <t>Recommendation</t>
  </si>
  <si>
    <t>Laiha</t>
  </si>
  <si>
    <t>Condition</t>
  </si>
  <si>
    <t>Good</t>
  </si>
  <si>
    <t>A</t>
  </si>
  <si>
    <t>Serelau 2</t>
  </si>
  <si>
    <t>Steel Truss</t>
  </si>
  <si>
    <t>Tuan</t>
  </si>
  <si>
    <t>RS 20 m (aat)</t>
  </si>
  <si>
    <t xml:space="preserve"> -8.408572°</t>
  </si>
  <si>
    <t>126.730220°</t>
  </si>
  <si>
    <t>National</t>
  </si>
  <si>
    <t xml:space="preserve">Concrete Girder </t>
  </si>
  <si>
    <t>Raomoko</t>
  </si>
  <si>
    <t xml:space="preserve"> -8.414323°</t>
  </si>
  <si>
    <t>126.808419°</t>
  </si>
  <si>
    <t>Hamoos sedimentu no ai-sanak sira</t>
  </si>
  <si>
    <t>Serelau 1</t>
  </si>
  <si>
    <t xml:space="preserve"> -8.399439°</t>
  </si>
  <si>
    <t>126.832911°</t>
  </si>
  <si>
    <t xml:space="preserve"> -8.396824°</t>
  </si>
  <si>
    <t>126.836055°</t>
  </si>
  <si>
    <t>Apikuru</t>
  </si>
  <si>
    <t>Ongoing</t>
  </si>
  <si>
    <t xml:space="preserve"> -8.375505°</t>
  </si>
  <si>
    <t>126.890418°</t>
  </si>
  <si>
    <t>Ongoing Neltifer Unip.Lda.</t>
  </si>
  <si>
    <t>Motolori</t>
  </si>
  <si>
    <t>RS, LS, Stone Masonry (12 m)</t>
  </si>
  <si>
    <t>Verry Poor</t>
  </si>
  <si>
    <t xml:space="preserve"> -8.521219°</t>
  </si>
  <si>
    <t>126.994846°</t>
  </si>
  <si>
    <t>C</t>
  </si>
  <si>
    <t>Presiza hadia, plat aat (koak)</t>
  </si>
  <si>
    <t>Liluhu</t>
  </si>
  <si>
    <t xml:space="preserve"> -8.731948°</t>
  </si>
  <si>
    <t>126.806390°</t>
  </si>
  <si>
    <t>Mauma</t>
  </si>
  <si>
    <t xml:space="preserve"> -8.742624°</t>
  </si>
  <si>
    <t>126.767583°</t>
  </si>
  <si>
    <t>T - Beam</t>
  </si>
  <si>
    <t>Poor</t>
  </si>
  <si>
    <t>Municipal</t>
  </si>
  <si>
    <t>Foun</t>
  </si>
  <si>
    <t>Cotamutu, Jefaliu</t>
  </si>
  <si>
    <t xml:space="preserve"> -8.511258°</t>
  </si>
  <si>
    <t>126.832659°</t>
  </si>
  <si>
    <t>Caidavalarin</t>
  </si>
  <si>
    <t>Bridge Timber</t>
  </si>
  <si>
    <t xml:space="preserve"> -8.698408°</t>
  </si>
  <si>
    <t>126.820381°</t>
  </si>
  <si>
    <t>Ponte aat</t>
  </si>
  <si>
    <t>Malailada</t>
  </si>
  <si>
    <t>Drift</t>
  </si>
  <si>
    <t xml:space="preserve"> -8.371884°</t>
  </si>
  <si>
    <t>126.884309°</t>
  </si>
  <si>
    <t>Pairara</t>
  </si>
  <si>
    <t>Baduro</t>
  </si>
  <si>
    <t>Iliomar</t>
  </si>
  <si>
    <t>Rural</t>
  </si>
  <si>
    <t>Buhiomau</t>
  </si>
  <si>
    <t>BC</t>
  </si>
  <si>
    <t>Teinara</t>
  </si>
  <si>
    <t>Gabion</t>
  </si>
  <si>
    <t>Daudere 2</t>
  </si>
  <si>
    <t>Daudere 3</t>
  </si>
  <si>
    <t>Lorigua</t>
  </si>
  <si>
    <t>Siklop</t>
  </si>
  <si>
    <t>B= Presiza tau Atensaun (Warning)</t>
  </si>
  <si>
    <t>Handrail at hotu ona</t>
  </si>
  <si>
    <t>Persija Manutensaun</t>
  </si>
  <si>
    <t>Ponte Daudere 1</t>
  </si>
  <si>
    <t>Asakau</t>
  </si>
  <si>
    <t>T-Beam</t>
  </si>
  <si>
    <t>Odofuro</t>
  </si>
  <si>
    <t>Lereado</t>
  </si>
  <si>
    <t>Maina 2</t>
  </si>
  <si>
    <t>Mawedara 1</t>
  </si>
  <si>
    <t>PC</t>
  </si>
  <si>
    <t>Mawedara 2</t>
  </si>
  <si>
    <t>Dasidara-Liquidiga</t>
  </si>
  <si>
    <t>Atemetan</t>
  </si>
  <si>
    <t>Caenliu</t>
  </si>
  <si>
    <t>Paifakavey</t>
  </si>
  <si>
    <t>Persija Halo Foun</t>
  </si>
  <si>
    <t>New Construction</t>
  </si>
  <si>
    <t>Ilari</t>
  </si>
  <si>
    <t xml:space="preserve">Pipe C </t>
  </si>
  <si>
    <t>Nautetu-Asalikisae</t>
  </si>
  <si>
    <t>Trilolo</t>
  </si>
  <si>
    <t>Etevata</t>
  </si>
  <si>
    <t>Apatmuto</t>
  </si>
  <si>
    <t>Dirinu</t>
  </si>
  <si>
    <t xml:space="preserve">Dirinu </t>
  </si>
  <si>
    <t xml:space="preserve">BC </t>
  </si>
  <si>
    <t>Fanuasa</t>
  </si>
  <si>
    <t>Kanfuru</t>
  </si>
  <si>
    <t>Irabere</t>
  </si>
  <si>
    <t>Persija hadia Approach</t>
  </si>
  <si>
    <t>Namanei</t>
  </si>
  <si>
    <t>Katapu</t>
  </si>
  <si>
    <t>Alava</t>
  </si>
  <si>
    <t>Iradarat</t>
  </si>
  <si>
    <t>Marhopan</t>
  </si>
  <si>
    <t>Existing Collapse</t>
  </si>
  <si>
    <t>Kiaver</t>
  </si>
  <si>
    <t>Aharipabat</t>
  </si>
  <si>
    <t>Small Bridge</t>
  </si>
  <si>
    <t>Lo-Ira</t>
  </si>
  <si>
    <t>Vazahara-Moco</t>
  </si>
  <si>
    <t>Chin Ver</t>
  </si>
  <si>
    <t>Ococau</t>
  </si>
  <si>
    <t>Humina</t>
  </si>
  <si>
    <t>Existing Broken</t>
  </si>
  <si>
    <t>Chainama</t>
  </si>
  <si>
    <t>Iralafai</t>
  </si>
  <si>
    <t>Odofuro Teka Laran</t>
  </si>
  <si>
    <t>B</t>
  </si>
  <si>
    <t>Odofuro 2</t>
  </si>
  <si>
    <t>Lortete</t>
  </si>
  <si>
    <t>Collapse</t>
  </si>
  <si>
    <t>Loikili</t>
  </si>
  <si>
    <t>Osuwasu</t>
  </si>
  <si>
    <t>Kotamuto</t>
  </si>
  <si>
    <t>BC shell</t>
  </si>
  <si>
    <t>Misaun</t>
  </si>
  <si>
    <t>Laiku</t>
  </si>
  <si>
    <t>Mercado tuan</t>
  </si>
  <si>
    <t xml:space="preserve">Savarica </t>
  </si>
  <si>
    <t>Sorucalu</t>
  </si>
  <si>
    <t>EBC Sentru</t>
  </si>
  <si>
    <t>Query</t>
  </si>
  <si>
    <t>Very Poor</t>
  </si>
  <si>
    <t>Cailor ver</t>
  </si>
  <si>
    <t>Cene ver</t>
  </si>
  <si>
    <t>Cara ver</t>
  </si>
  <si>
    <t>Abut men a'at</t>
  </si>
  <si>
    <t>Trisula</t>
  </si>
  <si>
    <t>Caulutur</t>
  </si>
  <si>
    <t>Titilari</t>
  </si>
  <si>
    <t>Nami moko ver</t>
  </si>
  <si>
    <t>Nasional</t>
  </si>
  <si>
    <t>Urbana</t>
  </si>
  <si>
    <t>Tender</t>
  </si>
  <si>
    <t xml:space="preserve">Presiza hadia </t>
  </si>
  <si>
    <t>Total Ponte Postu Lautem</t>
  </si>
  <si>
    <t>Total Ponte Postu Lospalos</t>
  </si>
  <si>
    <t>Total Ponte Postu Iliomar</t>
  </si>
  <si>
    <t>Total Ponte Postu Lore</t>
  </si>
  <si>
    <t>Total Ponte Postu Luro</t>
  </si>
  <si>
    <t>Total Ponte Postu Tutuala</t>
  </si>
  <si>
    <t>Bemoris</t>
  </si>
  <si>
    <t>Iha</t>
  </si>
  <si>
    <t>Seidauk foti</t>
  </si>
  <si>
    <t>DADUS PONTE POSTU ADMINISTRATIVO LAUTEM</t>
  </si>
  <si>
    <t>DADUS PONTE POSTU ADMINISTRATIVO LOSPALOS</t>
  </si>
  <si>
    <t>DADUS PONTE POSTU ADMINISTRATIVO ILIOMAR</t>
  </si>
  <si>
    <t>DADUS PONTE POSTU ADMINISTRATIVO LORE</t>
  </si>
  <si>
    <t>DADUS PONTE POSTU ADMINISTRATIVO LURO</t>
  </si>
  <si>
    <t>DADUS PONTE POSTU ADMINISTRATIVO TUTUALA</t>
  </si>
  <si>
    <t xml:space="preserve">SUMARIU GERAL PONTES ANIVEL MUNICIPIO LAUTEM </t>
  </si>
  <si>
    <t>Postu Administrativo</t>
  </si>
  <si>
    <t>Condisaun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</si>
</sst>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Tw Cen MT"/>
      <family val="2"/>
    </font>
    <font>
      <b/>
      <sz val="16"/>
      <color theme="1"/>
      <name val="Tw Cen MT"/>
      <family val="2"/>
    </font>
    <font>
      <b/>
      <sz val="11"/>
      <color theme="1"/>
      <name val="Calibri"/>
      <family val="2"/>
      <scheme val="minor"/>
    </font>
    <font>
      <sz val="8"/>
      <color theme="1"/>
      <name val="Tw Cen MT"/>
      <family val="2"/>
    </font>
    <font>
      <b/>
      <sz val="11"/>
      <color theme="1"/>
      <name val="Tw Cen MT"/>
      <family val="2"/>
    </font>
    <font>
      <b/>
      <sz val="8"/>
      <color theme="1"/>
      <name val="Tw Cen MT"/>
      <family val="2"/>
    </font>
    <font>
      <b/>
      <sz val="14"/>
      <color theme="1"/>
      <name val="Tw Cen MT"/>
      <family val="2"/>
    </font>
    <font>
      <b/>
      <sz val="12"/>
      <color theme="1"/>
      <name val="Tw Cen MT"/>
      <family val="2"/>
    </font>
    <font>
      <sz val="12"/>
      <color theme="1"/>
      <name val="Tw Cen MT"/>
      <family val="2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/>
    <xf numFmtId="0" fontId="0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textRotation="90" wrapText="1"/>
    </xf>
    <xf numFmtId="0" fontId="0" fillId="0" borderId="0" xfId="0" applyAlignment="1">
      <alignment textRotation="90" wrapText="1"/>
    </xf>
    <xf numFmtId="0" fontId="6" fillId="0" borderId="1" xfId="0" applyFont="1" applyBorder="1" applyAlignment="1">
      <alignment horizontal="center" vertical="center" textRotation="90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textRotation="90" wrapText="1"/>
    </xf>
    <xf numFmtId="0" fontId="6" fillId="11" borderId="15" xfId="0" applyFont="1" applyFill="1" applyBorder="1" applyAlignment="1">
      <alignment horizontal="center" vertical="center" wrapText="1"/>
    </xf>
    <xf numFmtId="0" fontId="6" fillId="1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 wrapText="1"/>
    </xf>
    <xf numFmtId="0" fontId="8" fillId="11" borderId="11" xfId="0" applyFont="1" applyFill="1" applyBorder="1" applyAlignment="1">
      <alignment horizontal="center" vertical="center"/>
    </xf>
    <xf numFmtId="0" fontId="8" fillId="12" borderId="1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0" fontId="9" fillId="0" borderId="11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6" fillId="11" borderId="6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6" fillId="12" borderId="7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4" borderId="7" xfId="0" applyFont="1" applyFill="1" applyBorder="1" applyAlignment="1">
      <alignment vertical="center"/>
    </xf>
    <xf numFmtId="0" fontId="8" fillId="4" borderId="12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3" borderId="2" xfId="0" applyFont="1" applyFill="1" applyBorder="1" applyAlignment="1">
      <alignment horizontal="center" vertical="center" textRotation="45" wrapText="1"/>
    </xf>
    <xf numFmtId="0" fontId="6" fillId="3" borderId="3" xfId="0" applyFont="1" applyFill="1" applyBorder="1" applyAlignment="1">
      <alignment horizontal="center" vertical="center" textRotation="45" wrapText="1"/>
    </xf>
    <xf numFmtId="0" fontId="6" fillId="0" borderId="2" xfId="0" applyFont="1" applyBorder="1" applyAlignment="1">
      <alignment horizontal="center" vertical="center" textRotation="45" wrapText="1"/>
    </xf>
    <xf numFmtId="0" fontId="6" fillId="0" borderId="3" xfId="0" applyFont="1" applyBorder="1" applyAlignment="1">
      <alignment horizontal="center" vertical="center" textRotation="45" wrapText="1"/>
    </xf>
    <xf numFmtId="0" fontId="6" fillId="0" borderId="15" xfId="0" applyFont="1" applyBorder="1" applyAlignment="1">
      <alignment horizontal="center" vertical="center" textRotation="45" wrapText="1"/>
    </xf>
    <xf numFmtId="0" fontId="6" fillId="6" borderId="2" xfId="0" applyFont="1" applyFill="1" applyBorder="1" applyAlignment="1">
      <alignment horizontal="center" vertical="center" textRotation="45" wrapText="1"/>
    </xf>
    <xf numFmtId="0" fontId="6" fillId="6" borderId="3" xfId="0" applyFont="1" applyFill="1" applyBorder="1" applyAlignment="1">
      <alignment horizontal="center" vertical="center" textRotation="45" wrapText="1"/>
    </xf>
    <xf numFmtId="0" fontId="6" fillId="0" borderId="17" xfId="0" applyFont="1" applyBorder="1" applyAlignment="1">
      <alignment horizontal="center" vertical="center" textRotation="90" wrapText="1"/>
    </xf>
    <xf numFmtId="0" fontId="6" fillId="0" borderId="18" xfId="0" applyFont="1" applyBorder="1" applyAlignment="1">
      <alignment horizontal="center" vertical="center" textRotation="90" wrapText="1"/>
    </xf>
    <xf numFmtId="0" fontId="6" fillId="0" borderId="19" xfId="0" applyFont="1" applyBorder="1" applyAlignment="1">
      <alignment horizontal="center" vertical="center" textRotation="90" wrapText="1"/>
    </xf>
    <xf numFmtId="0" fontId="6" fillId="9" borderId="2" xfId="0" applyFont="1" applyFill="1" applyBorder="1" applyAlignment="1">
      <alignment horizontal="center" vertical="center" textRotation="45" wrapText="1"/>
    </xf>
    <xf numFmtId="0" fontId="6" fillId="9" borderId="3" xfId="0" applyFont="1" applyFill="1" applyBorder="1" applyAlignment="1">
      <alignment horizontal="center" vertical="center" textRotation="45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textRotation="45" wrapText="1"/>
    </xf>
    <xf numFmtId="0" fontId="6" fillId="8" borderId="15" xfId="0" applyFont="1" applyFill="1" applyBorder="1" applyAlignment="1">
      <alignment horizontal="center" vertical="center" textRotation="45" wrapText="1"/>
    </xf>
    <xf numFmtId="0" fontId="6" fillId="9" borderId="1" xfId="0" applyFont="1" applyFill="1" applyBorder="1" applyAlignment="1">
      <alignment horizontal="center" vertical="center" textRotation="45" wrapText="1"/>
    </xf>
    <xf numFmtId="0" fontId="6" fillId="10" borderId="2" xfId="0" applyFont="1" applyFill="1" applyBorder="1" applyAlignment="1">
      <alignment horizontal="center" vertical="center" textRotation="45" wrapText="1"/>
    </xf>
    <xf numFmtId="0" fontId="6" fillId="10" borderId="3" xfId="0" applyFont="1" applyFill="1" applyBorder="1" applyAlignment="1">
      <alignment horizontal="center" vertical="center" textRotation="45" wrapText="1"/>
    </xf>
    <xf numFmtId="0" fontId="6" fillId="7" borderId="2" xfId="0" applyFont="1" applyFill="1" applyBorder="1" applyAlignment="1">
      <alignment horizontal="center" vertical="center" textRotation="90" wrapText="1"/>
    </xf>
    <xf numFmtId="0" fontId="6" fillId="7" borderId="3" xfId="0" applyFont="1" applyFill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"/>
  <sheetViews>
    <sheetView tabSelected="1" view="pageBreakPreview" zoomScale="120" zoomScaleNormal="100" zoomScaleSheetLayoutView="120" workbookViewId="0">
      <selection activeCell="D14" sqref="D14"/>
    </sheetView>
  </sheetViews>
  <sheetFormatPr defaultRowHeight="14.5" x14ac:dyDescent="0.35"/>
  <cols>
    <col min="1" max="1" width="51.90625" style="5" customWidth="1"/>
    <col min="2" max="4" width="18.08984375" customWidth="1"/>
    <col min="5" max="5" width="16.6328125" customWidth="1"/>
  </cols>
  <sheetData>
    <row r="1" spans="1:5" ht="32.5" customHeight="1" thickBot="1" x14ac:dyDescent="0.4">
      <c r="A1" s="51" t="s">
        <v>205</v>
      </c>
      <c r="B1" s="52"/>
      <c r="C1" s="52"/>
      <c r="D1" s="52"/>
      <c r="E1" s="53"/>
    </row>
    <row r="2" spans="1:5" s="3" customFormat="1" ht="10.5" customHeight="1" x14ac:dyDescent="0.35">
      <c r="A2" s="62" t="s">
        <v>206</v>
      </c>
      <c r="B2" s="60" t="s">
        <v>5</v>
      </c>
      <c r="C2" s="54" t="s">
        <v>207</v>
      </c>
      <c r="D2" s="55"/>
      <c r="E2" s="56"/>
    </row>
    <row r="3" spans="1:5" s="3" customFormat="1" ht="8" customHeight="1" x14ac:dyDescent="0.35">
      <c r="A3" s="63"/>
      <c r="B3" s="61"/>
      <c r="C3" s="57"/>
      <c r="D3" s="58"/>
      <c r="E3" s="59"/>
    </row>
    <row r="4" spans="1:5" s="3" customFormat="1" ht="16" thickBot="1" x14ac:dyDescent="0.4">
      <c r="A4" s="63"/>
      <c r="B4" s="61"/>
      <c r="C4" s="32" t="s">
        <v>48</v>
      </c>
      <c r="D4" s="33" t="s">
        <v>86</v>
      </c>
      <c r="E4" s="34" t="s">
        <v>177</v>
      </c>
    </row>
    <row r="5" spans="1:5" ht="20" customHeight="1" x14ac:dyDescent="0.35">
      <c r="A5" s="35" t="s">
        <v>2</v>
      </c>
      <c r="B5" s="30">
        <f>'Postu Lautem'!E34</f>
        <v>26</v>
      </c>
      <c r="C5" s="46">
        <f>'Postu Lautem'!E36</f>
        <v>25</v>
      </c>
      <c r="D5" s="46">
        <f>'Postu Lautem'!E37</f>
        <v>1</v>
      </c>
      <c r="E5" s="36">
        <f>'Postu Lautem'!E38</f>
        <v>0</v>
      </c>
    </row>
    <row r="6" spans="1:5" ht="20" customHeight="1" x14ac:dyDescent="0.35">
      <c r="A6" s="37" t="s">
        <v>0</v>
      </c>
      <c r="B6" s="31">
        <f>'Postu Lospalos'!E21</f>
        <v>13</v>
      </c>
      <c r="C6" s="47">
        <f>'Postu Lospalos'!E23</f>
        <v>2</v>
      </c>
      <c r="D6" s="47">
        <f>'Postu Lospalos'!E24</f>
        <v>9</v>
      </c>
      <c r="E6" s="38">
        <f>'Postu Lospalos'!E25</f>
        <v>2</v>
      </c>
    </row>
    <row r="7" spans="1:5" ht="20" customHeight="1" x14ac:dyDescent="0.35">
      <c r="A7" s="37" t="s">
        <v>103</v>
      </c>
      <c r="B7" s="31">
        <f>'Postu Iliomar'!E38</f>
        <v>30</v>
      </c>
      <c r="C7" s="47">
        <f>'Postu Iliomar'!E40</f>
        <v>22</v>
      </c>
      <c r="D7" s="47">
        <f>'Postu Iliomar'!E41</f>
        <v>7</v>
      </c>
      <c r="E7" s="38">
        <f>'Postu Iliomar'!E42</f>
        <v>1</v>
      </c>
    </row>
    <row r="8" spans="1:5" ht="20" customHeight="1" x14ac:dyDescent="0.35">
      <c r="A8" s="37" t="s">
        <v>3</v>
      </c>
      <c r="B8" s="31">
        <f>'Postu Lore'!E18</f>
        <v>10</v>
      </c>
      <c r="C8" s="47">
        <f>'Postu Lore'!E20</f>
        <v>9</v>
      </c>
      <c r="D8" s="47">
        <f>'Postu Lore'!E21</f>
        <v>1</v>
      </c>
      <c r="E8" s="38">
        <f>'Postu Lore'!E22</f>
        <v>0</v>
      </c>
    </row>
    <row r="9" spans="1:5" ht="20" customHeight="1" x14ac:dyDescent="0.35">
      <c r="A9" s="37" t="s">
        <v>1</v>
      </c>
      <c r="B9" s="31">
        <f>'Postu Luro'!E48</f>
        <v>40</v>
      </c>
      <c r="C9" s="47">
        <f>'Postu Luro'!E50</f>
        <v>36</v>
      </c>
      <c r="D9" s="47">
        <f>'Postu Luro'!E51</f>
        <v>4</v>
      </c>
      <c r="E9" s="38">
        <f>'Postu Luro'!E52</f>
        <v>0</v>
      </c>
    </row>
    <row r="10" spans="1:5" ht="20" customHeight="1" x14ac:dyDescent="0.35">
      <c r="A10" s="37" t="s">
        <v>4</v>
      </c>
      <c r="B10" s="31">
        <f>'Postu Tutuala'!E13</f>
        <v>5</v>
      </c>
      <c r="C10" s="47">
        <f>'Postu Tutuala'!E15</f>
        <v>4</v>
      </c>
      <c r="D10" s="47">
        <f>'Postu Tutuala'!E16</f>
        <v>1</v>
      </c>
      <c r="E10" s="38">
        <f>'Postu Tutuala'!E17</f>
        <v>0</v>
      </c>
    </row>
    <row r="11" spans="1:5" s="4" customFormat="1" ht="20" customHeight="1" thickBot="1" x14ac:dyDescent="0.35">
      <c r="A11" s="49" t="s">
        <v>20</v>
      </c>
      <c r="B11" s="39">
        <f>SUM(B5:B10)</f>
        <v>124</v>
      </c>
      <c r="C11" s="39">
        <f>SUM(C5:C10)</f>
        <v>98</v>
      </c>
      <c r="D11" s="39">
        <f>SUM(D5:D10)</f>
        <v>23</v>
      </c>
      <c r="E11" s="50">
        <f>SUM(E5:E10)</f>
        <v>3</v>
      </c>
    </row>
    <row r="12" spans="1:5" x14ac:dyDescent="0.35">
      <c r="A12" s="1"/>
      <c r="B12" s="1"/>
      <c r="C12" s="1"/>
      <c r="D12" s="1"/>
      <c r="E12" s="1"/>
    </row>
    <row r="13" spans="1:5" ht="15" thickBot="1" x14ac:dyDescent="0.4">
      <c r="A13" s="1"/>
      <c r="B13" s="1"/>
      <c r="C13" s="1"/>
      <c r="D13" s="1"/>
      <c r="E13" s="1"/>
    </row>
    <row r="14" spans="1:5" x14ac:dyDescent="0.35">
      <c r="A14" s="40" t="s">
        <v>48</v>
      </c>
      <c r="B14" s="41">
        <f>C11</f>
        <v>98</v>
      </c>
      <c r="C14" s="48"/>
      <c r="D14" s="48"/>
      <c r="E14" s="1"/>
    </row>
    <row r="15" spans="1:5" x14ac:dyDescent="0.35">
      <c r="A15" s="42" t="s">
        <v>86</v>
      </c>
      <c r="B15" s="43">
        <f>D11</f>
        <v>23</v>
      </c>
      <c r="C15" s="48"/>
      <c r="D15" s="48"/>
      <c r="E15" s="1"/>
    </row>
    <row r="16" spans="1:5" ht="15" thickBot="1" x14ac:dyDescent="0.4">
      <c r="A16" s="44" t="s">
        <v>177</v>
      </c>
      <c r="B16" s="45">
        <f>E11</f>
        <v>3</v>
      </c>
      <c r="C16" s="48"/>
      <c r="D16" s="48"/>
      <c r="E16" s="1"/>
    </row>
  </sheetData>
  <mergeCells count="4">
    <mergeCell ref="A1:E1"/>
    <mergeCell ref="C2:E3"/>
    <mergeCell ref="B2:B4"/>
    <mergeCell ref="A2:A4"/>
  </mergeCells>
  <pageMargins left="1.2598425196850394" right="0.55118110236220474" top="0.6692913385826772" bottom="0.74803149606299213" header="0.31496062992125984" footer="0.31496062992125984"/>
  <pageSetup scale="9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8DE12-DDA5-4911-B637-30DB85E46653}">
  <dimension ref="A1:AM38"/>
  <sheetViews>
    <sheetView view="pageBreakPreview" topLeftCell="A17" zoomScale="90" zoomScaleNormal="70" zoomScaleSheetLayoutView="90" workbookViewId="0">
      <selection activeCell="E37" sqref="E37"/>
    </sheetView>
  </sheetViews>
  <sheetFormatPr defaultRowHeight="14.5" x14ac:dyDescent="0.35"/>
  <cols>
    <col min="1" max="1" width="3.54296875" style="11" bestFit="1" customWidth="1"/>
    <col min="2" max="2" width="12.7265625" style="11" customWidth="1"/>
    <col min="3" max="3" width="10.6328125" style="11" bestFit="1" customWidth="1"/>
    <col min="4" max="4" width="5.54296875" style="11" bestFit="1" customWidth="1"/>
    <col min="5" max="5" width="3.90625" style="11" bestFit="1" customWidth="1"/>
    <col min="6" max="6" width="4.54296875" style="11" bestFit="1" customWidth="1"/>
    <col min="7" max="7" width="6.1796875" style="11" customWidth="1"/>
    <col min="8" max="8" width="9.26953125" style="11" customWidth="1"/>
    <col min="9" max="9" width="5.6328125" style="11" customWidth="1"/>
    <col min="10" max="10" width="6.1796875" style="11" customWidth="1"/>
    <col min="11" max="11" width="10" style="11" customWidth="1"/>
    <col min="12" max="12" width="4.08984375" style="11" bestFit="1" customWidth="1"/>
    <col min="13" max="13" width="2.6328125" style="11" bestFit="1" customWidth="1"/>
    <col min="14" max="14" width="3.26953125" style="11" bestFit="1" customWidth="1"/>
    <col min="15" max="18" width="8.7265625" style="11"/>
    <col min="19" max="19" width="2.6328125" style="11" bestFit="1" customWidth="1"/>
    <col min="20" max="20" width="7.90625" style="11" customWidth="1"/>
    <col min="21" max="21" width="7.26953125" style="11" customWidth="1"/>
    <col min="22" max="22" width="13.54296875" style="11" customWidth="1"/>
    <col min="23" max="23" width="13.453125" style="11" customWidth="1"/>
    <col min="24" max="39" width="8.7265625" style="2"/>
  </cols>
  <sheetData>
    <row r="1" spans="1:39" ht="32.5" customHeight="1" x14ac:dyDescent="0.35">
      <c r="A1" s="67" t="s">
        <v>199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</row>
    <row r="2" spans="1:39" ht="40" customHeight="1" x14ac:dyDescent="0.35">
      <c r="A2" s="68" t="s">
        <v>21</v>
      </c>
      <c r="B2" s="70" t="s">
        <v>22</v>
      </c>
      <c r="C2" s="72" t="s">
        <v>23</v>
      </c>
      <c r="D2" s="72" t="s">
        <v>24</v>
      </c>
      <c r="E2" s="72" t="s">
        <v>5</v>
      </c>
      <c r="F2" s="10" t="s">
        <v>25</v>
      </c>
      <c r="G2" s="75" t="s">
        <v>6</v>
      </c>
      <c r="H2" s="75" t="s">
        <v>7</v>
      </c>
      <c r="I2" s="68" t="s">
        <v>27</v>
      </c>
      <c r="J2" s="10" t="s">
        <v>28</v>
      </c>
      <c r="K2" s="68" t="s">
        <v>30</v>
      </c>
      <c r="L2" s="15" t="s">
        <v>31</v>
      </c>
      <c r="M2" s="15" t="s">
        <v>31</v>
      </c>
      <c r="N2" s="10" t="s">
        <v>34</v>
      </c>
      <c r="O2" s="84" t="s">
        <v>47</v>
      </c>
      <c r="P2" s="86" t="s">
        <v>36</v>
      </c>
      <c r="Q2" s="86"/>
      <c r="R2" s="87" t="s">
        <v>39</v>
      </c>
      <c r="S2" s="77" t="s">
        <v>40</v>
      </c>
      <c r="T2" s="78"/>
      <c r="U2" s="79"/>
      <c r="V2" s="68" t="s">
        <v>44</v>
      </c>
      <c r="W2" s="68" t="s">
        <v>45</v>
      </c>
    </row>
    <row r="3" spans="1:39" s="9" customFormat="1" ht="55" customHeight="1" x14ac:dyDescent="0.35">
      <c r="A3" s="69"/>
      <c r="B3" s="71"/>
      <c r="C3" s="73"/>
      <c r="D3" s="73"/>
      <c r="E3" s="73"/>
      <c r="F3" s="68" t="s">
        <v>26</v>
      </c>
      <c r="G3" s="76"/>
      <c r="H3" s="76"/>
      <c r="I3" s="69"/>
      <c r="J3" s="68" t="s">
        <v>29</v>
      </c>
      <c r="K3" s="69"/>
      <c r="L3" s="89" t="s">
        <v>32</v>
      </c>
      <c r="M3" s="89" t="s">
        <v>33</v>
      </c>
      <c r="N3" s="68" t="s">
        <v>35</v>
      </c>
      <c r="O3" s="85"/>
      <c r="P3" s="80" t="s">
        <v>37</v>
      </c>
      <c r="Q3" s="80" t="s">
        <v>38</v>
      </c>
      <c r="R3" s="88"/>
      <c r="S3" s="68" t="s">
        <v>41</v>
      </c>
      <c r="T3" s="68" t="s">
        <v>42</v>
      </c>
      <c r="U3" s="68" t="s">
        <v>43</v>
      </c>
      <c r="V3" s="69"/>
      <c r="W3" s="69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</row>
    <row r="4" spans="1:39" s="9" customFormat="1" ht="10.5" customHeight="1" x14ac:dyDescent="0.35">
      <c r="A4" s="69"/>
      <c r="B4" s="71"/>
      <c r="C4" s="73"/>
      <c r="D4" s="73"/>
      <c r="E4" s="73"/>
      <c r="F4" s="69"/>
      <c r="G4" s="76"/>
      <c r="H4" s="76"/>
      <c r="I4" s="69"/>
      <c r="J4" s="69"/>
      <c r="K4" s="69"/>
      <c r="L4" s="90"/>
      <c r="M4" s="90"/>
      <c r="N4" s="69"/>
      <c r="O4" s="82" t="s">
        <v>48</v>
      </c>
      <c r="P4" s="81"/>
      <c r="Q4" s="81"/>
      <c r="R4" s="88"/>
      <c r="S4" s="69"/>
      <c r="T4" s="69"/>
      <c r="U4" s="69"/>
      <c r="V4" s="69"/>
      <c r="W4" s="69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9" customFormat="1" ht="10.5" customHeight="1" x14ac:dyDescent="0.35">
      <c r="A5" s="69"/>
      <c r="B5" s="71"/>
      <c r="C5" s="73"/>
      <c r="D5" s="73"/>
      <c r="E5" s="73"/>
      <c r="F5" s="69"/>
      <c r="G5" s="76"/>
      <c r="H5" s="76"/>
      <c r="I5" s="69"/>
      <c r="J5" s="69"/>
      <c r="K5" s="69"/>
      <c r="L5" s="90"/>
      <c r="M5" s="90"/>
      <c r="N5" s="69"/>
      <c r="O5" s="83"/>
      <c r="P5" s="81"/>
      <c r="Q5" s="81"/>
      <c r="R5" s="88"/>
      <c r="S5" s="69"/>
      <c r="T5" s="69"/>
      <c r="U5" s="69"/>
      <c r="V5" s="69"/>
      <c r="W5" s="69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9" customFormat="1" ht="10.5" x14ac:dyDescent="0.35">
      <c r="A6" s="69"/>
      <c r="B6" s="71"/>
      <c r="C6" s="73"/>
      <c r="D6" s="73"/>
      <c r="E6" s="73"/>
      <c r="F6" s="69"/>
      <c r="G6" s="76"/>
      <c r="H6" s="76"/>
      <c r="I6" s="69"/>
      <c r="J6" s="69"/>
      <c r="K6" s="69"/>
      <c r="L6" s="90"/>
      <c r="M6" s="90"/>
      <c r="N6" s="69"/>
      <c r="O6" s="16" t="s">
        <v>86</v>
      </c>
      <c r="P6" s="81"/>
      <c r="Q6" s="81"/>
      <c r="R6" s="88"/>
      <c r="S6" s="69"/>
      <c r="T6" s="69"/>
      <c r="U6" s="69"/>
      <c r="V6" s="69"/>
      <c r="W6" s="69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s="9" customFormat="1" ht="10.5" x14ac:dyDescent="0.35">
      <c r="A7" s="69"/>
      <c r="B7" s="71"/>
      <c r="C7" s="73"/>
      <c r="D7" s="73"/>
      <c r="E7" s="74"/>
      <c r="F7" s="69"/>
      <c r="G7" s="76"/>
      <c r="H7" s="76"/>
      <c r="I7" s="69"/>
      <c r="J7" s="69"/>
      <c r="K7" s="69"/>
      <c r="L7" s="90"/>
      <c r="M7" s="90"/>
      <c r="N7" s="69"/>
      <c r="O7" s="17" t="s">
        <v>74</v>
      </c>
      <c r="P7" s="81"/>
      <c r="Q7" s="81"/>
      <c r="R7" s="88"/>
      <c r="S7" s="69"/>
      <c r="T7" s="69"/>
      <c r="U7" s="69"/>
      <c r="V7" s="69"/>
      <c r="W7" s="69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</row>
    <row r="8" spans="1:39" x14ac:dyDescent="0.35">
      <c r="A8" s="6">
        <v>1</v>
      </c>
      <c r="B8" s="13" t="s">
        <v>10</v>
      </c>
      <c r="C8" s="6" t="s">
        <v>51</v>
      </c>
      <c r="D8" s="6" t="s">
        <v>52</v>
      </c>
      <c r="E8" s="6">
        <v>1</v>
      </c>
      <c r="F8" s="6">
        <v>3</v>
      </c>
      <c r="G8" s="6" t="s">
        <v>10</v>
      </c>
      <c r="H8" s="91" t="s">
        <v>2</v>
      </c>
      <c r="I8" s="91" t="s">
        <v>2</v>
      </c>
      <c r="J8" s="6" t="s">
        <v>46</v>
      </c>
      <c r="K8" s="6" t="s">
        <v>53</v>
      </c>
      <c r="L8" s="6">
        <v>92.5</v>
      </c>
      <c r="M8" s="6">
        <v>6</v>
      </c>
      <c r="N8" s="6">
        <v>0.5</v>
      </c>
      <c r="O8" s="14" t="s">
        <v>48</v>
      </c>
      <c r="P8" s="6" t="s">
        <v>54</v>
      </c>
      <c r="Q8" s="6" t="s">
        <v>55</v>
      </c>
      <c r="R8" s="6" t="s">
        <v>56</v>
      </c>
      <c r="S8" s="6" t="s">
        <v>49</v>
      </c>
      <c r="T8" s="6"/>
      <c r="U8" s="6"/>
      <c r="V8" s="6"/>
      <c r="W8" s="6"/>
    </row>
    <row r="9" spans="1:39" ht="21" x14ac:dyDescent="0.35">
      <c r="A9" s="6">
        <v>2</v>
      </c>
      <c r="B9" s="13" t="s">
        <v>58</v>
      </c>
      <c r="C9" s="6" t="s">
        <v>51</v>
      </c>
      <c r="D9" s="6" t="s">
        <v>52</v>
      </c>
      <c r="E9" s="6">
        <v>1</v>
      </c>
      <c r="F9" s="6">
        <v>2</v>
      </c>
      <c r="G9" s="6" t="s">
        <v>9</v>
      </c>
      <c r="H9" s="92"/>
      <c r="I9" s="92"/>
      <c r="J9" s="6" t="s">
        <v>46</v>
      </c>
      <c r="K9" s="6" t="s">
        <v>46</v>
      </c>
      <c r="L9" s="6">
        <v>46</v>
      </c>
      <c r="M9" s="6">
        <v>6</v>
      </c>
      <c r="N9" s="6"/>
      <c r="O9" s="14" t="s">
        <v>48</v>
      </c>
      <c r="P9" s="6" t="s">
        <v>59</v>
      </c>
      <c r="Q9" s="6" t="s">
        <v>60</v>
      </c>
      <c r="R9" s="6" t="s">
        <v>56</v>
      </c>
      <c r="S9" s="6" t="s">
        <v>49</v>
      </c>
      <c r="T9" s="6"/>
      <c r="U9" s="6"/>
      <c r="V9" s="6"/>
      <c r="W9" s="12" t="s">
        <v>61</v>
      </c>
    </row>
    <row r="10" spans="1:39" x14ac:dyDescent="0.35">
      <c r="A10" s="6">
        <v>3</v>
      </c>
      <c r="B10" s="13" t="s">
        <v>62</v>
      </c>
      <c r="C10" s="6" t="s">
        <v>57</v>
      </c>
      <c r="D10" s="6" t="s">
        <v>52</v>
      </c>
      <c r="E10" s="6">
        <v>1</v>
      </c>
      <c r="F10" s="6">
        <v>1</v>
      </c>
      <c r="G10" s="6" t="s">
        <v>14</v>
      </c>
      <c r="H10" s="92"/>
      <c r="I10" s="92"/>
      <c r="J10" s="6" t="s">
        <v>46</v>
      </c>
      <c r="K10" s="6" t="s">
        <v>46</v>
      </c>
      <c r="L10" s="6">
        <v>26</v>
      </c>
      <c r="M10" s="6">
        <v>6</v>
      </c>
      <c r="N10" s="6">
        <v>0.5</v>
      </c>
      <c r="O10" s="14" t="s">
        <v>48</v>
      </c>
      <c r="P10" s="6" t="s">
        <v>63</v>
      </c>
      <c r="Q10" s="6" t="s">
        <v>64</v>
      </c>
      <c r="R10" s="6" t="s">
        <v>56</v>
      </c>
      <c r="S10" s="6" t="s">
        <v>49</v>
      </c>
      <c r="T10" s="6"/>
      <c r="U10" s="6"/>
      <c r="V10" s="6"/>
      <c r="W10" s="12"/>
    </row>
    <row r="11" spans="1:39" x14ac:dyDescent="0.35">
      <c r="A11" s="6">
        <v>4</v>
      </c>
      <c r="B11" s="13" t="s">
        <v>50</v>
      </c>
      <c r="C11" s="6" t="s">
        <v>57</v>
      </c>
      <c r="D11" s="6" t="s">
        <v>52</v>
      </c>
      <c r="E11" s="6">
        <v>1</v>
      </c>
      <c r="F11" s="6">
        <v>1</v>
      </c>
      <c r="G11" s="6" t="s">
        <v>14</v>
      </c>
      <c r="H11" s="92"/>
      <c r="I11" s="92"/>
      <c r="J11" s="6" t="s">
        <v>46</v>
      </c>
      <c r="K11" s="6" t="s">
        <v>46</v>
      </c>
      <c r="L11" s="6">
        <v>20</v>
      </c>
      <c r="M11" s="6">
        <v>6</v>
      </c>
      <c r="N11" s="6">
        <v>0.5</v>
      </c>
      <c r="O11" s="14" t="s">
        <v>48</v>
      </c>
      <c r="P11" s="6" t="s">
        <v>65</v>
      </c>
      <c r="Q11" s="6" t="s">
        <v>66</v>
      </c>
      <c r="R11" s="6" t="s">
        <v>56</v>
      </c>
      <c r="S11" s="6" t="s">
        <v>49</v>
      </c>
      <c r="T11" s="6"/>
      <c r="U11" s="6"/>
      <c r="V11" s="6"/>
      <c r="W11" s="12"/>
    </row>
    <row r="12" spans="1:39" ht="21" x14ac:dyDescent="0.35">
      <c r="A12" s="6">
        <v>5</v>
      </c>
      <c r="B12" s="13" t="s">
        <v>67</v>
      </c>
      <c r="C12" s="6" t="s">
        <v>51</v>
      </c>
      <c r="D12" s="6" t="s">
        <v>52</v>
      </c>
      <c r="E12" s="6">
        <v>1</v>
      </c>
      <c r="F12" s="6">
        <v>3</v>
      </c>
      <c r="G12" s="6" t="s">
        <v>101</v>
      </c>
      <c r="H12" s="92"/>
      <c r="I12" s="92"/>
      <c r="J12" s="6" t="s">
        <v>68</v>
      </c>
      <c r="K12" s="6" t="s">
        <v>68</v>
      </c>
      <c r="L12" s="6">
        <v>50</v>
      </c>
      <c r="M12" s="6"/>
      <c r="N12" s="6"/>
      <c r="O12" s="24" t="s">
        <v>86</v>
      </c>
      <c r="P12" s="6" t="s">
        <v>69</v>
      </c>
      <c r="Q12" s="6" t="s">
        <v>70</v>
      </c>
      <c r="R12" s="6" t="s">
        <v>56</v>
      </c>
      <c r="S12" s="6"/>
      <c r="T12" s="6"/>
      <c r="U12" s="6"/>
      <c r="V12" s="6"/>
      <c r="W12" s="12" t="s">
        <v>71</v>
      </c>
    </row>
    <row r="13" spans="1:39" x14ac:dyDescent="0.35">
      <c r="A13" s="6">
        <v>6</v>
      </c>
      <c r="B13" s="13" t="s">
        <v>105</v>
      </c>
      <c r="C13" s="6" t="s">
        <v>106</v>
      </c>
      <c r="D13" s="6" t="s">
        <v>52</v>
      </c>
      <c r="E13" s="6">
        <v>1</v>
      </c>
      <c r="F13" s="6">
        <v>3</v>
      </c>
      <c r="G13" s="6" t="s">
        <v>14</v>
      </c>
      <c r="H13" s="92"/>
      <c r="I13" s="92"/>
      <c r="J13" s="6" t="s">
        <v>46</v>
      </c>
      <c r="K13" s="6" t="s">
        <v>46</v>
      </c>
      <c r="L13" s="6">
        <v>2</v>
      </c>
      <c r="M13" s="6">
        <v>5</v>
      </c>
      <c r="N13" s="6"/>
      <c r="O13" s="14" t="s">
        <v>48</v>
      </c>
      <c r="P13" s="6">
        <v>-0.84043299999999999</v>
      </c>
      <c r="Q13" s="6">
        <v>126.83013</v>
      </c>
      <c r="R13" s="6" t="s">
        <v>87</v>
      </c>
      <c r="S13" s="6" t="s">
        <v>49</v>
      </c>
      <c r="T13" s="6"/>
      <c r="U13" s="6"/>
      <c r="V13" s="6"/>
      <c r="W13" s="12"/>
    </row>
    <row r="14" spans="1:39" x14ac:dyDescent="0.35">
      <c r="A14" s="6">
        <v>7</v>
      </c>
      <c r="B14" s="13" t="s">
        <v>107</v>
      </c>
      <c r="C14" s="6" t="s">
        <v>106</v>
      </c>
      <c r="D14" s="6" t="s">
        <v>88</v>
      </c>
      <c r="E14" s="6">
        <v>1</v>
      </c>
      <c r="F14" s="6">
        <v>3</v>
      </c>
      <c r="G14" s="6" t="s">
        <v>14</v>
      </c>
      <c r="H14" s="92"/>
      <c r="I14" s="92"/>
      <c r="J14" s="6" t="s">
        <v>108</v>
      </c>
      <c r="K14" s="6" t="s">
        <v>108</v>
      </c>
      <c r="L14" s="6">
        <v>4</v>
      </c>
      <c r="M14" s="6">
        <v>5</v>
      </c>
      <c r="N14" s="6"/>
      <c r="O14" s="14" t="s">
        <v>48</v>
      </c>
      <c r="P14" s="6">
        <v>-8.4136000000000006</v>
      </c>
      <c r="Q14" s="6">
        <v>126.82653000000001</v>
      </c>
      <c r="R14" s="6" t="s">
        <v>87</v>
      </c>
      <c r="S14" s="6" t="s">
        <v>49</v>
      </c>
      <c r="T14" s="6"/>
      <c r="U14" s="6"/>
      <c r="V14" s="6"/>
      <c r="W14" s="12"/>
    </row>
    <row r="15" spans="1:39" x14ac:dyDescent="0.35">
      <c r="A15" s="6">
        <v>8</v>
      </c>
      <c r="B15" s="13" t="s">
        <v>109</v>
      </c>
      <c r="C15" s="6" t="s">
        <v>106</v>
      </c>
      <c r="D15" s="6" t="s">
        <v>52</v>
      </c>
      <c r="E15" s="6">
        <v>1</v>
      </c>
      <c r="F15" s="6">
        <v>3</v>
      </c>
      <c r="G15" s="6" t="s">
        <v>9</v>
      </c>
      <c r="H15" s="92"/>
      <c r="I15" s="92"/>
      <c r="J15" s="6" t="s">
        <v>46</v>
      </c>
      <c r="K15" s="6" t="s">
        <v>46</v>
      </c>
      <c r="L15" s="6">
        <v>3</v>
      </c>
      <c r="M15" s="6">
        <v>4</v>
      </c>
      <c r="N15" s="6"/>
      <c r="O15" s="14" t="s">
        <v>48</v>
      </c>
      <c r="P15" s="6">
        <v>-8.4353400000000001</v>
      </c>
      <c r="Q15" s="6">
        <v>126.82997</v>
      </c>
      <c r="R15" s="6" t="s">
        <v>87</v>
      </c>
      <c r="S15" s="6" t="s">
        <v>49</v>
      </c>
      <c r="T15" s="6"/>
      <c r="U15" s="6"/>
      <c r="V15" s="6"/>
      <c r="W15" s="12"/>
    </row>
    <row r="16" spans="1:39" x14ac:dyDescent="0.35">
      <c r="A16" s="6">
        <v>9</v>
      </c>
      <c r="B16" s="13" t="s">
        <v>110</v>
      </c>
      <c r="C16" s="6" t="s">
        <v>106</v>
      </c>
      <c r="D16" s="6" t="s">
        <v>52</v>
      </c>
      <c r="E16" s="6">
        <v>1</v>
      </c>
      <c r="F16" s="6">
        <v>3</v>
      </c>
      <c r="G16" s="6" t="s">
        <v>9</v>
      </c>
      <c r="H16" s="92"/>
      <c r="I16" s="92"/>
      <c r="J16" s="6" t="s">
        <v>46</v>
      </c>
      <c r="K16" s="6" t="s">
        <v>46</v>
      </c>
      <c r="L16" s="6">
        <v>3</v>
      </c>
      <c r="M16" s="6">
        <v>4</v>
      </c>
      <c r="N16" s="6"/>
      <c r="O16" s="14" t="s">
        <v>48</v>
      </c>
      <c r="P16" s="6">
        <v>-8.4360800000000005</v>
      </c>
      <c r="Q16" s="6">
        <v>126.82947</v>
      </c>
      <c r="R16" s="6" t="s">
        <v>87</v>
      </c>
      <c r="S16" s="6" t="s">
        <v>49</v>
      </c>
      <c r="T16" s="6"/>
      <c r="U16" s="6"/>
      <c r="V16" s="6"/>
      <c r="W16" s="12"/>
    </row>
    <row r="17" spans="1:39" ht="42" x14ac:dyDescent="0.35">
      <c r="A17" s="6">
        <v>10</v>
      </c>
      <c r="B17" s="13" t="s">
        <v>111</v>
      </c>
      <c r="C17" s="6" t="s">
        <v>57</v>
      </c>
      <c r="D17" s="6" t="s">
        <v>52</v>
      </c>
      <c r="E17" s="6">
        <v>1</v>
      </c>
      <c r="F17" s="6">
        <v>3</v>
      </c>
      <c r="G17" s="6" t="s">
        <v>9</v>
      </c>
      <c r="H17" s="92"/>
      <c r="I17" s="92"/>
      <c r="J17" s="6" t="s">
        <v>46</v>
      </c>
      <c r="K17" s="6" t="s">
        <v>112</v>
      </c>
      <c r="L17" s="6">
        <v>16</v>
      </c>
      <c r="M17" s="6">
        <v>5</v>
      </c>
      <c r="N17" s="6"/>
      <c r="O17" s="14" t="s">
        <v>48</v>
      </c>
      <c r="P17" s="6">
        <v>-8.4545999999999992</v>
      </c>
      <c r="Q17" s="6">
        <v>126.82187</v>
      </c>
      <c r="R17" s="6" t="s">
        <v>87</v>
      </c>
      <c r="S17" s="6"/>
      <c r="T17" s="12" t="s">
        <v>113</v>
      </c>
      <c r="U17" s="6"/>
      <c r="V17" s="6" t="s">
        <v>114</v>
      </c>
      <c r="W17" s="12" t="s">
        <v>115</v>
      </c>
    </row>
    <row r="18" spans="1:39" x14ac:dyDescent="0.35">
      <c r="A18" s="6">
        <v>11</v>
      </c>
      <c r="B18" s="13" t="s">
        <v>116</v>
      </c>
      <c r="C18" s="6" t="s">
        <v>51</v>
      </c>
      <c r="D18" s="6" t="s">
        <v>52</v>
      </c>
      <c r="E18" s="6">
        <v>1</v>
      </c>
      <c r="F18" s="6">
        <v>10</v>
      </c>
      <c r="G18" s="6" t="s">
        <v>9</v>
      </c>
      <c r="H18" s="92"/>
      <c r="I18" s="92"/>
      <c r="J18" s="6" t="s">
        <v>46</v>
      </c>
      <c r="K18" s="6" t="s">
        <v>108</v>
      </c>
      <c r="L18" s="6">
        <v>100</v>
      </c>
      <c r="M18" s="6">
        <v>5</v>
      </c>
      <c r="N18" s="6"/>
      <c r="O18" s="14" t="s">
        <v>48</v>
      </c>
      <c r="P18" s="6">
        <v>-8.4674200000000006</v>
      </c>
      <c r="Q18" s="6">
        <v>126.82053999999999</v>
      </c>
      <c r="R18" s="6" t="s">
        <v>87</v>
      </c>
      <c r="S18" s="6" t="s">
        <v>49</v>
      </c>
      <c r="T18" s="6"/>
      <c r="U18" s="6"/>
      <c r="V18" s="6"/>
      <c r="W18" s="12"/>
    </row>
    <row r="19" spans="1:39" x14ac:dyDescent="0.35">
      <c r="A19" s="6">
        <v>12</v>
      </c>
      <c r="B19" s="13" t="s">
        <v>117</v>
      </c>
      <c r="C19" s="6" t="s">
        <v>106</v>
      </c>
      <c r="D19" s="6" t="s">
        <v>52</v>
      </c>
      <c r="E19" s="6">
        <v>1</v>
      </c>
      <c r="F19" s="6">
        <v>3</v>
      </c>
      <c r="G19" s="6" t="s">
        <v>9</v>
      </c>
      <c r="H19" s="92"/>
      <c r="I19" s="92"/>
      <c r="J19" s="6" t="s">
        <v>46</v>
      </c>
      <c r="K19" s="6" t="s">
        <v>46</v>
      </c>
      <c r="L19" s="6">
        <v>4</v>
      </c>
      <c r="M19" s="6">
        <v>5</v>
      </c>
      <c r="N19" s="6"/>
      <c r="O19" s="14" t="s">
        <v>48</v>
      </c>
      <c r="P19" s="6">
        <v>-8.4846900000000005</v>
      </c>
      <c r="Q19" s="6">
        <v>126.81865999999999</v>
      </c>
      <c r="R19" s="6" t="s">
        <v>87</v>
      </c>
      <c r="S19" s="6" t="s">
        <v>49</v>
      </c>
      <c r="T19" s="6"/>
      <c r="U19" s="6"/>
      <c r="V19" s="6"/>
      <c r="W19" s="12"/>
    </row>
    <row r="20" spans="1:39" x14ac:dyDescent="0.35">
      <c r="A20" s="6">
        <v>13</v>
      </c>
      <c r="B20" s="13" t="s">
        <v>117</v>
      </c>
      <c r="C20" s="6" t="s">
        <v>118</v>
      </c>
      <c r="D20" s="6" t="s">
        <v>52</v>
      </c>
      <c r="E20" s="6">
        <v>1</v>
      </c>
      <c r="F20" s="6">
        <v>3</v>
      </c>
      <c r="G20" s="6" t="s">
        <v>9</v>
      </c>
      <c r="H20" s="92"/>
      <c r="I20" s="92"/>
      <c r="J20" s="6" t="s">
        <v>46</v>
      </c>
      <c r="K20" s="6" t="s">
        <v>46</v>
      </c>
      <c r="L20" s="6">
        <v>10</v>
      </c>
      <c r="M20" s="6">
        <v>5</v>
      </c>
      <c r="N20" s="6"/>
      <c r="O20" s="14" t="s">
        <v>48</v>
      </c>
      <c r="P20" s="6">
        <v>-8.4882799999999996</v>
      </c>
      <c r="Q20" s="6">
        <v>126.81953</v>
      </c>
      <c r="R20" s="6" t="s">
        <v>87</v>
      </c>
      <c r="S20" s="6" t="s">
        <v>49</v>
      </c>
      <c r="T20" s="6"/>
      <c r="U20" s="6"/>
      <c r="V20" s="6"/>
      <c r="W20" s="12"/>
    </row>
    <row r="21" spans="1:39" x14ac:dyDescent="0.35">
      <c r="A21" s="6">
        <v>14</v>
      </c>
      <c r="B21" s="13" t="s">
        <v>15</v>
      </c>
      <c r="C21" s="6" t="s">
        <v>106</v>
      </c>
      <c r="D21" s="6" t="s">
        <v>52</v>
      </c>
      <c r="E21" s="6">
        <v>1</v>
      </c>
      <c r="F21" s="6">
        <v>3</v>
      </c>
      <c r="G21" s="6" t="s">
        <v>15</v>
      </c>
      <c r="H21" s="92"/>
      <c r="I21" s="92"/>
      <c r="J21" s="6" t="s">
        <v>46</v>
      </c>
      <c r="K21" s="6" t="s">
        <v>46</v>
      </c>
      <c r="L21" s="6">
        <v>2</v>
      </c>
      <c r="M21" s="6">
        <v>6</v>
      </c>
      <c r="N21" s="6"/>
      <c r="O21" s="14" t="s">
        <v>48</v>
      </c>
      <c r="P21" s="6">
        <v>-8.50291</v>
      </c>
      <c r="Q21" s="6">
        <v>126.83031</v>
      </c>
      <c r="R21" s="6" t="s">
        <v>87</v>
      </c>
      <c r="S21" s="6" t="s">
        <v>49</v>
      </c>
      <c r="T21" s="6"/>
      <c r="U21" s="6"/>
      <c r="V21" s="6"/>
      <c r="W21" s="12"/>
    </row>
    <row r="22" spans="1:39" x14ac:dyDescent="0.35">
      <c r="A22" s="6">
        <v>15</v>
      </c>
      <c r="B22" s="13" t="s">
        <v>15</v>
      </c>
      <c r="C22" s="6" t="s">
        <v>118</v>
      </c>
      <c r="D22" s="6" t="s">
        <v>52</v>
      </c>
      <c r="E22" s="6">
        <v>1</v>
      </c>
      <c r="F22" s="6">
        <v>5</v>
      </c>
      <c r="G22" s="6" t="s">
        <v>15</v>
      </c>
      <c r="H22" s="92"/>
      <c r="I22" s="92"/>
      <c r="J22" s="6" t="s">
        <v>46</v>
      </c>
      <c r="K22" s="6" t="s">
        <v>108</v>
      </c>
      <c r="L22" s="6">
        <v>18</v>
      </c>
      <c r="M22" s="6">
        <v>6</v>
      </c>
      <c r="N22" s="6"/>
      <c r="O22" s="14" t="s">
        <v>48</v>
      </c>
      <c r="P22" s="6">
        <v>-8.5112199999999998</v>
      </c>
      <c r="Q22" s="6">
        <v>126.83266</v>
      </c>
      <c r="R22" s="6" t="s">
        <v>87</v>
      </c>
      <c r="S22" s="6" t="s">
        <v>49</v>
      </c>
      <c r="T22" s="6"/>
      <c r="U22" s="6"/>
      <c r="V22" s="6"/>
      <c r="W22" s="12"/>
    </row>
    <row r="23" spans="1:39" x14ac:dyDescent="0.35">
      <c r="A23" s="6">
        <v>16</v>
      </c>
      <c r="B23" s="13" t="s">
        <v>119</v>
      </c>
      <c r="C23" s="6" t="s">
        <v>106</v>
      </c>
      <c r="D23" s="6" t="s">
        <v>52</v>
      </c>
      <c r="E23" s="6">
        <v>1</v>
      </c>
      <c r="F23" s="6">
        <v>3</v>
      </c>
      <c r="G23" s="6" t="s">
        <v>15</v>
      </c>
      <c r="H23" s="92"/>
      <c r="I23" s="92"/>
      <c r="J23" s="6" t="s">
        <v>46</v>
      </c>
      <c r="K23" s="6" t="s">
        <v>46</v>
      </c>
      <c r="L23" s="6">
        <v>2</v>
      </c>
      <c r="M23" s="6">
        <v>6</v>
      </c>
      <c r="N23" s="6"/>
      <c r="O23" s="14" t="s">
        <v>48</v>
      </c>
      <c r="P23" s="6">
        <v>-8.5177800000000001</v>
      </c>
      <c r="Q23" s="6">
        <v>126.83266</v>
      </c>
      <c r="R23" s="6" t="s">
        <v>87</v>
      </c>
      <c r="S23" s="6" t="s">
        <v>49</v>
      </c>
      <c r="T23" s="6"/>
      <c r="U23" s="6"/>
      <c r="V23" s="6"/>
      <c r="W23" s="12"/>
    </row>
    <row r="24" spans="1:39" s="1" customFormat="1" ht="15" customHeight="1" x14ac:dyDescent="0.3">
      <c r="A24" s="6">
        <v>17</v>
      </c>
      <c r="B24" s="13" t="s">
        <v>97</v>
      </c>
      <c r="C24" s="6" t="s">
        <v>98</v>
      </c>
      <c r="D24" s="6" t="s">
        <v>52</v>
      </c>
      <c r="E24" s="6">
        <v>1</v>
      </c>
      <c r="F24" s="6">
        <v>3</v>
      </c>
      <c r="G24" s="6" t="s">
        <v>102</v>
      </c>
      <c r="H24" s="92"/>
      <c r="I24" s="92"/>
      <c r="J24" s="6" t="s">
        <v>46</v>
      </c>
      <c r="K24" s="6" t="s">
        <v>46</v>
      </c>
      <c r="L24" s="6">
        <v>50</v>
      </c>
      <c r="M24" s="6">
        <v>8</v>
      </c>
      <c r="N24" s="6"/>
      <c r="O24" s="14" t="s">
        <v>48</v>
      </c>
      <c r="P24" s="6" t="s">
        <v>99</v>
      </c>
      <c r="Q24" s="6" t="s">
        <v>100</v>
      </c>
      <c r="R24" s="6" t="s">
        <v>104</v>
      </c>
      <c r="S24" s="6" t="s">
        <v>49</v>
      </c>
      <c r="T24" s="6"/>
      <c r="U24" s="6"/>
      <c r="V24" s="6"/>
      <c r="W24" s="1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1:39" x14ac:dyDescent="0.35">
      <c r="A25" s="6">
        <v>18</v>
      </c>
      <c r="B25" s="13" t="s">
        <v>120</v>
      </c>
      <c r="C25" s="6" t="s">
        <v>98</v>
      </c>
      <c r="D25" s="6" t="s">
        <v>52</v>
      </c>
      <c r="E25" s="6">
        <v>1</v>
      </c>
      <c r="F25" s="6">
        <v>3</v>
      </c>
      <c r="G25" s="6" t="s">
        <v>121</v>
      </c>
      <c r="H25" s="92"/>
      <c r="I25" s="92"/>
      <c r="J25" s="6" t="s">
        <v>46</v>
      </c>
      <c r="K25" s="6" t="s">
        <v>46</v>
      </c>
      <c r="L25" s="6">
        <v>39</v>
      </c>
      <c r="M25" s="6">
        <v>6</v>
      </c>
      <c r="N25" s="6"/>
      <c r="O25" s="14" t="s">
        <v>48</v>
      </c>
      <c r="P25" s="6">
        <v>-8.5170499999999993</v>
      </c>
      <c r="Q25" s="6">
        <v>126.84705</v>
      </c>
      <c r="R25" s="6" t="s">
        <v>104</v>
      </c>
      <c r="S25" s="6" t="s">
        <v>49</v>
      </c>
      <c r="T25" s="6"/>
      <c r="U25" s="6"/>
      <c r="V25" s="6"/>
      <c r="W25" s="12"/>
    </row>
    <row r="26" spans="1:39" x14ac:dyDescent="0.35">
      <c r="A26" s="6">
        <v>19</v>
      </c>
      <c r="B26" s="13" t="s">
        <v>120</v>
      </c>
      <c r="C26" s="6" t="s">
        <v>106</v>
      </c>
      <c r="D26" s="6" t="s">
        <v>52</v>
      </c>
      <c r="E26" s="6">
        <v>1</v>
      </c>
      <c r="F26" s="6">
        <v>3</v>
      </c>
      <c r="G26" s="6" t="s">
        <v>121</v>
      </c>
      <c r="H26" s="92"/>
      <c r="I26" s="92"/>
      <c r="J26" s="6" t="s">
        <v>46</v>
      </c>
      <c r="K26" s="6" t="s">
        <v>46</v>
      </c>
      <c r="L26" s="6">
        <v>9</v>
      </c>
      <c r="M26" s="6">
        <v>3</v>
      </c>
      <c r="N26" s="6"/>
      <c r="O26" s="14" t="s">
        <v>48</v>
      </c>
      <c r="P26" s="6">
        <v>-8.5099199999999993</v>
      </c>
      <c r="Q26" s="6">
        <v>126.84705</v>
      </c>
      <c r="R26" s="6" t="s">
        <v>104</v>
      </c>
      <c r="S26" s="6" t="s">
        <v>49</v>
      </c>
      <c r="T26" s="6"/>
      <c r="U26" s="6"/>
      <c r="V26" s="6"/>
      <c r="W26" s="12"/>
    </row>
    <row r="27" spans="1:39" x14ac:dyDescent="0.35">
      <c r="A27" s="6">
        <v>20</v>
      </c>
      <c r="B27" s="13" t="s">
        <v>122</v>
      </c>
      <c r="C27" s="6" t="s">
        <v>123</v>
      </c>
      <c r="D27" s="6" t="s">
        <v>52</v>
      </c>
      <c r="E27" s="6">
        <v>1</v>
      </c>
      <c r="F27" s="6">
        <v>2</v>
      </c>
      <c r="G27" s="6" t="s">
        <v>121</v>
      </c>
      <c r="H27" s="92"/>
      <c r="I27" s="92"/>
      <c r="J27" s="6" t="s">
        <v>46</v>
      </c>
      <c r="K27" s="6" t="s">
        <v>46</v>
      </c>
      <c r="L27" s="6">
        <v>4</v>
      </c>
      <c r="M27" s="6">
        <v>5</v>
      </c>
      <c r="N27" s="6"/>
      <c r="O27" s="14" t="s">
        <v>48</v>
      </c>
      <c r="P27" s="6">
        <v>-8.4810999999999996</v>
      </c>
      <c r="Q27" s="6">
        <v>126.88925999999999</v>
      </c>
      <c r="R27" s="6" t="s">
        <v>104</v>
      </c>
      <c r="S27" s="6" t="s">
        <v>49</v>
      </c>
      <c r="T27" s="6"/>
      <c r="U27" s="6"/>
      <c r="V27" s="6"/>
      <c r="W27" s="12"/>
    </row>
    <row r="28" spans="1:39" x14ac:dyDescent="0.35">
      <c r="A28" s="6">
        <v>21</v>
      </c>
      <c r="B28" s="13" t="s">
        <v>124</v>
      </c>
      <c r="C28" s="6" t="s">
        <v>123</v>
      </c>
      <c r="D28" s="6" t="s">
        <v>52</v>
      </c>
      <c r="E28" s="6">
        <v>1</v>
      </c>
      <c r="F28" s="6">
        <v>2</v>
      </c>
      <c r="G28" s="6" t="s">
        <v>121</v>
      </c>
      <c r="H28" s="92"/>
      <c r="I28" s="92"/>
      <c r="J28" s="6" t="s">
        <v>46</v>
      </c>
      <c r="K28" s="6" t="s">
        <v>46</v>
      </c>
      <c r="L28" s="6">
        <v>4</v>
      </c>
      <c r="M28" s="6">
        <v>5</v>
      </c>
      <c r="N28" s="6"/>
      <c r="O28" s="14" t="s">
        <v>48</v>
      </c>
      <c r="P28" s="6">
        <v>-8.4859500000000008</v>
      </c>
      <c r="Q28" s="6">
        <v>126.8913</v>
      </c>
      <c r="R28" s="6" t="s">
        <v>104</v>
      </c>
      <c r="S28" s="6" t="s">
        <v>49</v>
      </c>
      <c r="T28" s="6"/>
      <c r="U28" s="6"/>
      <c r="V28" s="6"/>
      <c r="W28" s="12"/>
    </row>
    <row r="29" spans="1:39" x14ac:dyDescent="0.35">
      <c r="A29" s="6">
        <v>22</v>
      </c>
      <c r="B29" s="13" t="s">
        <v>125</v>
      </c>
      <c r="C29" s="6" t="s">
        <v>98</v>
      </c>
      <c r="D29" s="6" t="s">
        <v>52</v>
      </c>
      <c r="E29" s="6">
        <v>1</v>
      </c>
      <c r="F29" s="6">
        <v>2</v>
      </c>
      <c r="G29" s="6" t="s">
        <v>10</v>
      </c>
      <c r="H29" s="92"/>
      <c r="I29" s="92"/>
      <c r="J29" s="6" t="s">
        <v>46</v>
      </c>
      <c r="K29" s="6" t="s">
        <v>46</v>
      </c>
      <c r="L29" s="6">
        <v>12</v>
      </c>
      <c r="M29" s="6"/>
      <c r="N29" s="6"/>
      <c r="O29" s="14" t="s">
        <v>48</v>
      </c>
      <c r="P29" s="6">
        <v>-8.4353599999999993</v>
      </c>
      <c r="Q29" s="6">
        <v>126.73788</v>
      </c>
      <c r="R29" s="6" t="s">
        <v>104</v>
      </c>
      <c r="S29" s="6" t="s">
        <v>49</v>
      </c>
      <c r="T29" s="6"/>
      <c r="U29" s="6"/>
      <c r="V29" s="6"/>
      <c r="W29" s="12"/>
    </row>
    <row r="30" spans="1:39" x14ac:dyDescent="0.35">
      <c r="A30" s="6">
        <v>23</v>
      </c>
      <c r="B30" s="13" t="s">
        <v>125</v>
      </c>
      <c r="C30" s="6" t="s">
        <v>98</v>
      </c>
      <c r="D30" s="6" t="s">
        <v>52</v>
      </c>
      <c r="E30" s="6">
        <v>1</v>
      </c>
      <c r="F30" s="6">
        <v>2</v>
      </c>
      <c r="G30" s="6" t="s">
        <v>10</v>
      </c>
      <c r="H30" s="92"/>
      <c r="I30" s="92"/>
      <c r="J30" s="6" t="s">
        <v>46</v>
      </c>
      <c r="K30" s="6" t="s">
        <v>46</v>
      </c>
      <c r="L30" s="6">
        <v>12</v>
      </c>
      <c r="M30" s="6"/>
      <c r="N30" s="6"/>
      <c r="O30" s="14" t="s">
        <v>48</v>
      </c>
      <c r="P30" s="6">
        <v>-8.4368400000000001</v>
      </c>
      <c r="Q30" s="6">
        <v>126.73993</v>
      </c>
      <c r="R30" s="6" t="s">
        <v>104</v>
      </c>
      <c r="S30" s="6" t="s">
        <v>49</v>
      </c>
      <c r="T30" s="6"/>
      <c r="U30" s="6"/>
      <c r="V30" s="6"/>
      <c r="W30" s="12"/>
    </row>
    <row r="31" spans="1:39" x14ac:dyDescent="0.35">
      <c r="A31" s="6">
        <v>24</v>
      </c>
      <c r="B31" s="13" t="s">
        <v>125</v>
      </c>
      <c r="C31" s="6" t="s">
        <v>106</v>
      </c>
      <c r="D31" s="6" t="s">
        <v>52</v>
      </c>
      <c r="E31" s="6">
        <v>1</v>
      </c>
      <c r="F31" s="6">
        <v>2</v>
      </c>
      <c r="G31" s="6" t="s">
        <v>10</v>
      </c>
      <c r="H31" s="92"/>
      <c r="I31" s="92"/>
      <c r="J31" s="6" t="s">
        <v>46</v>
      </c>
      <c r="K31" s="6" t="s">
        <v>46</v>
      </c>
      <c r="L31" s="6">
        <v>2</v>
      </c>
      <c r="M31" s="6">
        <v>5</v>
      </c>
      <c r="N31" s="6"/>
      <c r="O31" s="14" t="s">
        <v>48</v>
      </c>
      <c r="P31" s="6">
        <v>-8.43933</v>
      </c>
      <c r="Q31" s="6">
        <v>126.74702000000001</v>
      </c>
      <c r="R31" s="6" t="s">
        <v>104</v>
      </c>
      <c r="S31" s="6" t="s">
        <v>49</v>
      </c>
      <c r="T31" s="6"/>
      <c r="U31" s="6"/>
      <c r="V31" s="6"/>
      <c r="W31" s="12"/>
    </row>
    <row r="32" spans="1:39" x14ac:dyDescent="0.35">
      <c r="A32" s="6">
        <v>25</v>
      </c>
      <c r="B32" s="13" t="s">
        <v>125</v>
      </c>
      <c r="C32" s="6" t="s">
        <v>106</v>
      </c>
      <c r="D32" s="6" t="s">
        <v>52</v>
      </c>
      <c r="E32" s="6">
        <v>1</v>
      </c>
      <c r="F32" s="6">
        <v>2</v>
      </c>
      <c r="G32" s="6" t="s">
        <v>10</v>
      </c>
      <c r="H32" s="92"/>
      <c r="I32" s="92"/>
      <c r="J32" s="6" t="s">
        <v>46</v>
      </c>
      <c r="K32" s="6" t="s">
        <v>46</v>
      </c>
      <c r="L32" s="6">
        <v>3</v>
      </c>
      <c r="M32" s="6">
        <v>5</v>
      </c>
      <c r="N32" s="6"/>
      <c r="O32" s="14" t="s">
        <v>48</v>
      </c>
      <c r="P32" s="6">
        <v>-8.4567800000000002</v>
      </c>
      <c r="Q32" s="6">
        <v>126.75346999999999</v>
      </c>
      <c r="R32" s="6" t="s">
        <v>104</v>
      </c>
      <c r="S32" s="6" t="s">
        <v>49</v>
      </c>
      <c r="T32" s="6"/>
      <c r="U32" s="6"/>
      <c r="V32" s="6"/>
      <c r="W32" s="12"/>
    </row>
    <row r="33" spans="1:39" x14ac:dyDescent="0.35">
      <c r="A33" s="6">
        <v>26</v>
      </c>
      <c r="B33" s="13" t="s">
        <v>125</v>
      </c>
      <c r="C33" s="6" t="s">
        <v>106</v>
      </c>
      <c r="D33" s="6" t="s">
        <v>52</v>
      </c>
      <c r="E33" s="6">
        <v>1</v>
      </c>
      <c r="F33" s="6">
        <v>2</v>
      </c>
      <c r="G33" s="6" t="s">
        <v>10</v>
      </c>
      <c r="H33" s="93"/>
      <c r="I33" s="93"/>
      <c r="J33" s="6" t="s">
        <v>46</v>
      </c>
      <c r="K33" s="6" t="s">
        <v>46</v>
      </c>
      <c r="L33" s="6">
        <v>2</v>
      </c>
      <c r="M33" s="6">
        <v>5</v>
      </c>
      <c r="N33" s="6"/>
      <c r="O33" s="14" t="s">
        <v>48</v>
      </c>
      <c r="P33" s="6">
        <v>-8.4616699999999998</v>
      </c>
      <c r="Q33" s="6">
        <v>126.75211</v>
      </c>
      <c r="R33" s="6" t="s">
        <v>104</v>
      </c>
      <c r="S33" s="6" t="s">
        <v>49</v>
      </c>
      <c r="T33" s="6"/>
      <c r="U33" s="6"/>
      <c r="V33" s="6"/>
      <c r="W33" s="12"/>
    </row>
    <row r="34" spans="1:39" s="3" customFormat="1" x14ac:dyDescent="0.35">
      <c r="A34" s="64" t="s">
        <v>190</v>
      </c>
      <c r="B34" s="65"/>
      <c r="C34" s="65"/>
      <c r="D34" s="66"/>
      <c r="E34" s="19">
        <f>SUM(E8:E33)</f>
        <v>26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1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</row>
    <row r="36" spans="1:39" x14ac:dyDescent="0.35">
      <c r="D36" s="25" t="s">
        <v>48</v>
      </c>
      <c r="E36" s="18">
        <f>COUNTA(O8:O11,O13:O33)</f>
        <v>25</v>
      </c>
    </row>
    <row r="37" spans="1:39" x14ac:dyDescent="0.35">
      <c r="D37" s="26" t="s">
        <v>86</v>
      </c>
      <c r="E37" s="18">
        <f>COUNTA(O12)</f>
        <v>1</v>
      </c>
    </row>
    <row r="38" spans="1:39" ht="21" x14ac:dyDescent="0.35">
      <c r="D38" s="27" t="s">
        <v>177</v>
      </c>
      <c r="E38" s="18">
        <v>0</v>
      </c>
    </row>
  </sheetData>
  <mergeCells count="30">
    <mergeCell ref="A1:W1"/>
    <mergeCell ref="A2:A7"/>
    <mergeCell ref="B2:B7"/>
    <mergeCell ref="C2:C7"/>
    <mergeCell ref="D2:D7"/>
    <mergeCell ref="E2:E7"/>
    <mergeCell ref="G2:G7"/>
    <mergeCell ref="H2:H7"/>
    <mergeCell ref="I2:I7"/>
    <mergeCell ref="K2:K7"/>
    <mergeCell ref="R2:R7"/>
    <mergeCell ref="S2:U2"/>
    <mergeCell ref="V2:V7"/>
    <mergeCell ref="W2:W7"/>
    <mergeCell ref="Q3:Q7"/>
    <mergeCell ref="S3:S7"/>
    <mergeCell ref="T3:T7"/>
    <mergeCell ref="U3:U7"/>
    <mergeCell ref="L3:L7"/>
    <mergeCell ref="M3:M7"/>
    <mergeCell ref="N3:N7"/>
    <mergeCell ref="P3:P7"/>
    <mergeCell ref="O4:O5"/>
    <mergeCell ref="O2:O3"/>
    <mergeCell ref="P2:Q2"/>
    <mergeCell ref="H8:H33"/>
    <mergeCell ref="I8:I33"/>
    <mergeCell ref="A34:D34"/>
    <mergeCell ref="F3:F7"/>
    <mergeCell ref="J3:J7"/>
  </mergeCells>
  <pageMargins left="0.61" right="0.35433070866141736" top="0.6692913385826772" bottom="0.74803149606299213" header="0.31496062992125984" footer="0.31496062992125984"/>
  <pageSetup scale="75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03A12-5574-4251-A3C6-4CAE62F25741}">
  <dimension ref="A1:AM25"/>
  <sheetViews>
    <sheetView view="pageBreakPreview" topLeftCell="A15" zoomScale="90" zoomScaleNormal="70" zoomScaleSheetLayoutView="90" workbookViewId="0">
      <selection sqref="A1:W1"/>
    </sheetView>
  </sheetViews>
  <sheetFormatPr defaultRowHeight="14.5" x14ac:dyDescent="0.35"/>
  <cols>
    <col min="1" max="1" width="3.54296875" style="11" bestFit="1" customWidth="1"/>
    <col min="2" max="2" width="12.7265625" style="11" customWidth="1"/>
    <col min="3" max="3" width="10.6328125" style="11" bestFit="1" customWidth="1"/>
    <col min="4" max="4" width="5.54296875" style="11" bestFit="1" customWidth="1"/>
    <col min="5" max="5" width="3.90625" style="11" bestFit="1" customWidth="1"/>
    <col min="6" max="6" width="4.54296875" style="11" bestFit="1" customWidth="1"/>
    <col min="7" max="7" width="6.1796875" style="11" customWidth="1"/>
    <col min="8" max="8" width="9.26953125" style="11" customWidth="1"/>
    <col min="9" max="9" width="5.6328125" style="11" customWidth="1"/>
    <col min="10" max="10" width="6.1796875" style="11" customWidth="1"/>
    <col min="11" max="11" width="10" style="11" customWidth="1"/>
    <col min="12" max="12" width="4.08984375" style="11" bestFit="1" customWidth="1"/>
    <col min="13" max="13" width="2.6328125" style="11" bestFit="1" customWidth="1"/>
    <col min="14" max="14" width="3.26953125" style="11" bestFit="1" customWidth="1"/>
    <col min="15" max="18" width="8.7265625" style="11"/>
    <col min="19" max="19" width="2.6328125" style="11" bestFit="1" customWidth="1"/>
    <col min="20" max="20" width="7.90625" style="11" customWidth="1"/>
    <col min="21" max="21" width="7.26953125" style="11" customWidth="1"/>
    <col min="22" max="22" width="13.54296875" style="11" customWidth="1"/>
    <col min="23" max="23" width="13.453125" style="11" customWidth="1"/>
    <col min="24" max="39" width="8.7265625" style="2"/>
  </cols>
  <sheetData>
    <row r="1" spans="1:39" ht="32.5" customHeight="1" x14ac:dyDescent="0.35">
      <c r="A1" s="67" t="s">
        <v>200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</row>
    <row r="2" spans="1:39" ht="40" customHeight="1" x14ac:dyDescent="0.35">
      <c r="A2" s="68" t="s">
        <v>21</v>
      </c>
      <c r="B2" s="70" t="s">
        <v>22</v>
      </c>
      <c r="C2" s="72" t="s">
        <v>23</v>
      </c>
      <c r="D2" s="72" t="s">
        <v>24</v>
      </c>
      <c r="E2" s="72" t="s">
        <v>5</v>
      </c>
      <c r="F2" s="10" t="s">
        <v>25</v>
      </c>
      <c r="G2" s="75" t="s">
        <v>6</v>
      </c>
      <c r="H2" s="75" t="s">
        <v>7</v>
      </c>
      <c r="I2" s="68" t="s">
        <v>27</v>
      </c>
      <c r="J2" s="10" t="s">
        <v>28</v>
      </c>
      <c r="K2" s="68" t="s">
        <v>30</v>
      </c>
      <c r="L2" s="15" t="s">
        <v>31</v>
      </c>
      <c r="M2" s="15" t="s">
        <v>31</v>
      </c>
      <c r="N2" s="10" t="s">
        <v>34</v>
      </c>
      <c r="O2" s="84" t="s">
        <v>47</v>
      </c>
      <c r="P2" s="86" t="s">
        <v>36</v>
      </c>
      <c r="Q2" s="86"/>
      <c r="R2" s="87" t="s">
        <v>39</v>
      </c>
      <c r="S2" s="77" t="s">
        <v>40</v>
      </c>
      <c r="T2" s="78"/>
      <c r="U2" s="79"/>
      <c r="V2" s="68" t="s">
        <v>44</v>
      </c>
      <c r="W2" s="68" t="s">
        <v>45</v>
      </c>
    </row>
    <row r="3" spans="1:39" s="9" customFormat="1" ht="55" customHeight="1" x14ac:dyDescent="0.35">
      <c r="A3" s="69"/>
      <c r="B3" s="71"/>
      <c r="C3" s="73"/>
      <c r="D3" s="73"/>
      <c r="E3" s="73"/>
      <c r="F3" s="68" t="s">
        <v>26</v>
      </c>
      <c r="G3" s="76"/>
      <c r="H3" s="76"/>
      <c r="I3" s="69"/>
      <c r="J3" s="68" t="s">
        <v>29</v>
      </c>
      <c r="K3" s="69"/>
      <c r="L3" s="89" t="s">
        <v>32</v>
      </c>
      <c r="M3" s="89" t="s">
        <v>33</v>
      </c>
      <c r="N3" s="68" t="s">
        <v>35</v>
      </c>
      <c r="O3" s="85"/>
      <c r="P3" s="80" t="s">
        <v>37</v>
      </c>
      <c r="Q3" s="80" t="s">
        <v>38</v>
      </c>
      <c r="R3" s="88"/>
      <c r="S3" s="68" t="s">
        <v>41</v>
      </c>
      <c r="T3" s="68" t="s">
        <v>42</v>
      </c>
      <c r="U3" s="68" t="s">
        <v>43</v>
      </c>
      <c r="V3" s="69"/>
      <c r="W3" s="69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</row>
    <row r="4" spans="1:39" s="9" customFormat="1" ht="10.5" customHeight="1" x14ac:dyDescent="0.35">
      <c r="A4" s="69"/>
      <c r="B4" s="71"/>
      <c r="C4" s="73"/>
      <c r="D4" s="73"/>
      <c r="E4" s="73"/>
      <c r="F4" s="69"/>
      <c r="G4" s="76"/>
      <c r="H4" s="76"/>
      <c r="I4" s="69"/>
      <c r="J4" s="69"/>
      <c r="K4" s="69"/>
      <c r="L4" s="90"/>
      <c r="M4" s="90"/>
      <c r="N4" s="69"/>
      <c r="O4" s="82" t="s">
        <v>48</v>
      </c>
      <c r="P4" s="81"/>
      <c r="Q4" s="81"/>
      <c r="R4" s="88"/>
      <c r="S4" s="69"/>
      <c r="T4" s="69"/>
      <c r="U4" s="69"/>
      <c r="V4" s="69"/>
      <c r="W4" s="69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9" customFormat="1" ht="10.5" customHeight="1" x14ac:dyDescent="0.35">
      <c r="A5" s="69"/>
      <c r="B5" s="71"/>
      <c r="C5" s="73"/>
      <c r="D5" s="73"/>
      <c r="E5" s="73"/>
      <c r="F5" s="69"/>
      <c r="G5" s="76"/>
      <c r="H5" s="76"/>
      <c r="I5" s="69"/>
      <c r="J5" s="69"/>
      <c r="K5" s="69"/>
      <c r="L5" s="90"/>
      <c r="M5" s="90"/>
      <c r="N5" s="69"/>
      <c r="O5" s="83"/>
      <c r="P5" s="81"/>
      <c r="Q5" s="81"/>
      <c r="R5" s="88"/>
      <c r="S5" s="69"/>
      <c r="T5" s="69"/>
      <c r="U5" s="69"/>
      <c r="V5" s="69"/>
      <c r="W5" s="69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9" customFormat="1" ht="10.5" x14ac:dyDescent="0.35">
      <c r="A6" s="69"/>
      <c r="B6" s="71"/>
      <c r="C6" s="73"/>
      <c r="D6" s="73"/>
      <c r="E6" s="73"/>
      <c r="F6" s="69"/>
      <c r="G6" s="76"/>
      <c r="H6" s="76"/>
      <c r="I6" s="69"/>
      <c r="J6" s="69"/>
      <c r="K6" s="69"/>
      <c r="L6" s="90"/>
      <c r="M6" s="90"/>
      <c r="N6" s="69"/>
      <c r="O6" s="16" t="s">
        <v>86</v>
      </c>
      <c r="P6" s="81"/>
      <c r="Q6" s="81"/>
      <c r="R6" s="88"/>
      <c r="S6" s="69"/>
      <c r="T6" s="69"/>
      <c r="U6" s="69"/>
      <c r="V6" s="69"/>
      <c r="W6" s="69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s="9" customFormat="1" ht="10.5" x14ac:dyDescent="0.35">
      <c r="A7" s="69"/>
      <c r="B7" s="71"/>
      <c r="C7" s="73"/>
      <c r="D7" s="73"/>
      <c r="E7" s="74"/>
      <c r="F7" s="69"/>
      <c r="G7" s="76"/>
      <c r="H7" s="76"/>
      <c r="I7" s="69"/>
      <c r="J7" s="69"/>
      <c r="K7" s="69"/>
      <c r="L7" s="90"/>
      <c r="M7" s="90"/>
      <c r="N7" s="69"/>
      <c r="O7" s="17" t="s">
        <v>74</v>
      </c>
      <c r="P7" s="81"/>
      <c r="Q7" s="81"/>
      <c r="R7" s="88"/>
      <c r="S7" s="69"/>
      <c r="T7" s="69"/>
      <c r="U7" s="69"/>
      <c r="V7" s="69"/>
      <c r="W7" s="69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</row>
    <row r="8" spans="1:39" ht="21" x14ac:dyDescent="0.35">
      <c r="A8" s="6">
        <v>1</v>
      </c>
      <c r="B8" s="13" t="s">
        <v>72</v>
      </c>
      <c r="C8" s="6" t="s">
        <v>51</v>
      </c>
      <c r="D8" s="6" t="s">
        <v>52</v>
      </c>
      <c r="E8" s="6">
        <v>1</v>
      </c>
      <c r="F8" s="6">
        <v>2</v>
      </c>
      <c r="G8" s="6" t="s">
        <v>8</v>
      </c>
      <c r="H8" s="94" t="s">
        <v>0</v>
      </c>
      <c r="I8" s="94" t="s">
        <v>2</v>
      </c>
      <c r="J8" s="6" t="s">
        <v>46</v>
      </c>
      <c r="K8" s="12" t="s">
        <v>73</v>
      </c>
      <c r="L8" s="6">
        <v>38</v>
      </c>
      <c r="M8" s="6">
        <v>8</v>
      </c>
      <c r="N8" s="6"/>
      <c r="O8" s="23" t="s">
        <v>74</v>
      </c>
      <c r="P8" s="6" t="s">
        <v>75</v>
      </c>
      <c r="Q8" s="6" t="s">
        <v>76</v>
      </c>
      <c r="R8" s="6" t="s">
        <v>56</v>
      </c>
      <c r="S8" s="6"/>
      <c r="T8" s="6"/>
      <c r="U8" s="6" t="s">
        <v>77</v>
      </c>
      <c r="V8" s="12" t="s">
        <v>78</v>
      </c>
      <c r="W8" s="12"/>
    </row>
    <row r="9" spans="1:39" x14ac:dyDescent="0.35">
      <c r="A9" s="6">
        <v>2</v>
      </c>
      <c r="B9" s="13" t="s">
        <v>185</v>
      </c>
      <c r="C9" s="6"/>
      <c r="D9" s="6" t="s">
        <v>52</v>
      </c>
      <c r="E9" s="6">
        <v>1</v>
      </c>
      <c r="F9" s="6"/>
      <c r="G9" s="6" t="s">
        <v>8</v>
      </c>
      <c r="H9" s="94"/>
      <c r="I9" s="94"/>
      <c r="J9" s="6" t="s">
        <v>46</v>
      </c>
      <c r="K9" s="12"/>
      <c r="L9" s="6">
        <v>6</v>
      </c>
      <c r="M9" s="6">
        <v>6</v>
      </c>
      <c r="N9" s="6"/>
      <c r="O9" s="14" t="s">
        <v>48</v>
      </c>
      <c r="P9" s="95" t="s">
        <v>198</v>
      </c>
      <c r="Q9" s="96"/>
      <c r="R9" s="6" t="s">
        <v>87</v>
      </c>
      <c r="S9" s="6"/>
      <c r="T9" s="6"/>
      <c r="U9" s="6"/>
      <c r="V9" s="12" t="s">
        <v>189</v>
      </c>
      <c r="W9" s="12"/>
    </row>
    <row r="10" spans="1:39" x14ac:dyDescent="0.35">
      <c r="A10" s="6">
        <v>3</v>
      </c>
      <c r="B10" s="13" t="s">
        <v>183</v>
      </c>
      <c r="C10" s="6"/>
      <c r="D10" s="6" t="s">
        <v>52</v>
      </c>
      <c r="E10" s="6">
        <v>1</v>
      </c>
      <c r="F10" s="6"/>
      <c r="G10" s="6" t="s">
        <v>8</v>
      </c>
      <c r="H10" s="94"/>
      <c r="I10" s="94"/>
      <c r="J10" s="6" t="s">
        <v>46</v>
      </c>
      <c r="K10" s="12"/>
      <c r="L10" s="6">
        <v>6</v>
      </c>
      <c r="M10" s="6">
        <v>6</v>
      </c>
      <c r="N10" s="6"/>
      <c r="O10" s="23" t="s">
        <v>74</v>
      </c>
      <c r="P10" s="97"/>
      <c r="Q10" s="98"/>
      <c r="R10" s="6" t="s">
        <v>104</v>
      </c>
      <c r="S10" s="6"/>
      <c r="T10" s="12"/>
      <c r="U10" s="6" t="s">
        <v>77</v>
      </c>
      <c r="V10" s="12"/>
      <c r="W10" s="12"/>
    </row>
    <row r="11" spans="1:39" x14ac:dyDescent="0.35">
      <c r="A11" s="6">
        <v>4</v>
      </c>
      <c r="B11" s="13" t="s">
        <v>182</v>
      </c>
      <c r="C11" s="6"/>
      <c r="D11" s="6" t="s">
        <v>52</v>
      </c>
      <c r="E11" s="6">
        <v>1</v>
      </c>
      <c r="F11" s="6"/>
      <c r="G11" s="6" t="s">
        <v>8</v>
      </c>
      <c r="H11" s="94"/>
      <c r="I11" s="94"/>
      <c r="J11" s="6" t="s">
        <v>46</v>
      </c>
      <c r="K11" s="12"/>
      <c r="L11" s="6">
        <v>6</v>
      </c>
      <c r="M11" s="6">
        <v>6</v>
      </c>
      <c r="N11" s="6"/>
      <c r="O11" s="24" t="s">
        <v>86</v>
      </c>
      <c r="P11" s="97"/>
      <c r="Q11" s="98"/>
      <c r="R11" s="6" t="s">
        <v>186</v>
      </c>
      <c r="S11" s="6"/>
      <c r="T11" s="12"/>
      <c r="U11" s="6"/>
      <c r="V11" s="12"/>
      <c r="W11" s="12" t="s">
        <v>68</v>
      </c>
    </row>
    <row r="12" spans="1:39" x14ac:dyDescent="0.35">
      <c r="A12" s="6">
        <v>5</v>
      </c>
      <c r="B12" s="13" t="s">
        <v>184</v>
      </c>
      <c r="C12" s="6"/>
      <c r="D12" s="6" t="s">
        <v>52</v>
      </c>
      <c r="E12" s="6">
        <v>1</v>
      </c>
      <c r="F12" s="6"/>
      <c r="G12" s="6" t="s">
        <v>8</v>
      </c>
      <c r="H12" s="94"/>
      <c r="I12" s="94"/>
      <c r="J12" s="6" t="s">
        <v>46</v>
      </c>
      <c r="K12" s="12"/>
      <c r="L12" s="6">
        <v>5</v>
      </c>
      <c r="M12" s="6">
        <v>5</v>
      </c>
      <c r="N12" s="6"/>
      <c r="O12" s="24" t="s">
        <v>86</v>
      </c>
      <c r="P12" s="97"/>
      <c r="Q12" s="98"/>
      <c r="R12" s="6" t="s">
        <v>186</v>
      </c>
      <c r="S12" s="6"/>
      <c r="T12" s="12"/>
      <c r="U12" s="6"/>
      <c r="V12" s="12"/>
      <c r="W12" s="12" t="s">
        <v>68</v>
      </c>
    </row>
    <row r="13" spans="1:39" x14ac:dyDescent="0.35">
      <c r="A13" s="6">
        <v>6</v>
      </c>
      <c r="B13" s="13" t="s">
        <v>170</v>
      </c>
      <c r="C13" s="6"/>
      <c r="D13" s="6" t="s">
        <v>52</v>
      </c>
      <c r="E13" s="6">
        <v>1</v>
      </c>
      <c r="F13" s="6"/>
      <c r="G13" s="6" t="s">
        <v>8</v>
      </c>
      <c r="H13" s="94"/>
      <c r="I13" s="94"/>
      <c r="J13" s="6" t="s">
        <v>46</v>
      </c>
      <c r="K13" s="6"/>
      <c r="L13" s="6">
        <v>13</v>
      </c>
      <c r="M13" s="6">
        <v>6</v>
      </c>
      <c r="N13" s="6"/>
      <c r="O13" s="24" t="s">
        <v>86</v>
      </c>
      <c r="P13" s="97"/>
      <c r="Q13" s="98"/>
      <c r="R13" s="6" t="s">
        <v>87</v>
      </c>
      <c r="S13" s="6"/>
      <c r="T13" s="12"/>
      <c r="U13" s="6"/>
      <c r="V13" s="6"/>
      <c r="W13" s="12" t="s">
        <v>188</v>
      </c>
    </row>
    <row r="14" spans="1:39" x14ac:dyDescent="0.35">
      <c r="A14" s="6">
        <v>7</v>
      </c>
      <c r="B14" s="13" t="s">
        <v>176</v>
      </c>
      <c r="C14" s="6"/>
      <c r="D14" s="6" t="s">
        <v>52</v>
      </c>
      <c r="E14" s="6">
        <v>1</v>
      </c>
      <c r="F14" s="6"/>
      <c r="G14" s="6" t="s">
        <v>8</v>
      </c>
      <c r="H14" s="94"/>
      <c r="I14" s="94"/>
      <c r="J14" s="6" t="s">
        <v>46</v>
      </c>
      <c r="K14" s="6"/>
      <c r="L14" s="6">
        <v>12</v>
      </c>
      <c r="M14" s="6">
        <v>6</v>
      </c>
      <c r="N14" s="6"/>
      <c r="O14" s="24" t="s">
        <v>86</v>
      </c>
      <c r="P14" s="97"/>
      <c r="Q14" s="98"/>
      <c r="R14" s="6" t="s">
        <v>186</v>
      </c>
      <c r="S14" s="6"/>
      <c r="T14" s="12"/>
      <c r="U14" s="6"/>
      <c r="V14" s="6"/>
      <c r="W14" s="12" t="s">
        <v>68</v>
      </c>
    </row>
    <row r="15" spans="1:39" ht="42" x14ac:dyDescent="0.35">
      <c r="A15" s="6">
        <v>8</v>
      </c>
      <c r="B15" s="13" t="s">
        <v>171</v>
      </c>
      <c r="C15" s="6"/>
      <c r="D15" s="6" t="s">
        <v>52</v>
      </c>
      <c r="E15" s="6">
        <v>1</v>
      </c>
      <c r="F15" s="6"/>
      <c r="G15" s="6" t="s">
        <v>8</v>
      </c>
      <c r="H15" s="94"/>
      <c r="I15" s="94"/>
      <c r="J15" s="6" t="s">
        <v>46</v>
      </c>
      <c r="K15" s="6"/>
      <c r="L15" s="6">
        <v>3</v>
      </c>
      <c r="M15" s="6">
        <v>3</v>
      </c>
      <c r="N15" s="6"/>
      <c r="O15" s="24" t="s">
        <v>86</v>
      </c>
      <c r="P15" s="97"/>
      <c r="Q15" s="98"/>
      <c r="R15" s="6" t="s">
        <v>104</v>
      </c>
      <c r="S15" s="6"/>
      <c r="T15" s="12" t="s">
        <v>113</v>
      </c>
      <c r="U15" s="6"/>
      <c r="V15" s="6"/>
      <c r="W15" s="6"/>
    </row>
    <row r="16" spans="1:39" ht="42" x14ac:dyDescent="0.35">
      <c r="A16" s="6">
        <v>9</v>
      </c>
      <c r="B16" s="13" t="s">
        <v>172</v>
      </c>
      <c r="C16" s="6"/>
      <c r="D16" s="6" t="s">
        <v>52</v>
      </c>
      <c r="E16" s="6">
        <v>1</v>
      </c>
      <c r="F16" s="6"/>
      <c r="G16" s="6" t="s">
        <v>8</v>
      </c>
      <c r="H16" s="94"/>
      <c r="I16" s="94"/>
      <c r="J16" s="6" t="s">
        <v>46</v>
      </c>
      <c r="K16" s="6"/>
      <c r="L16" s="6">
        <v>3</v>
      </c>
      <c r="M16" s="6">
        <v>5</v>
      </c>
      <c r="N16" s="6"/>
      <c r="O16" s="24" t="s">
        <v>86</v>
      </c>
      <c r="P16" s="97"/>
      <c r="Q16" s="98"/>
      <c r="R16" s="6" t="s">
        <v>187</v>
      </c>
      <c r="S16" s="6"/>
      <c r="T16" s="12" t="s">
        <v>113</v>
      </c>
      <c r="U16" s="6"/>
      <c r="V16" s="6"/>
      <c r="W16" s="6"/>
    </row>
    <row r="17" spans="1:39" x14ac:dyDescent="0.35">
      <c r="A17" s="6">
        <v>10</v>
      </c>
      <c r="B17" s="13" t="s">
        <v>196</v>
      </c>
      <c r="C17" s="6"/>
      <c r="D17" s="6" t="s">
        <v>88</v>
      </c>
      <c r="E17" s="6">
        <v>1</v>
      </c>
      <c r="F17" s="6"/>
      <c r="G17" s="6" t="s">
        <v>8</v>
      </c>
      <c r="H17" s="94"/>
      <c r="I17" s="94"/>
      <c r="J17" s="6" t="s">
        <v>197</v>
      </c>
      <c r="K17" s="6"/>
      <c r="L17" s="6">
        <v>4</v>
      </c>
      <c r="M17" s="6">
        <v>6</v>
      </c>
      <c r="N17" s="6"/>
      <c r="O17" s="14" t="s">
        <v>48</v>
      </c>
      <c r="P17" s="97"/>
      <c r="Q17" s="98"/>
      <c r="R17" s="6" t="s">
        <v>187</v>
      </c>
      <c r="S17" s="6" t="s">
        <v>49</v>
      </c>
      <c r="T17" s="12"/>
      <c r="U17" s="6"/>
      <c r="V17" s="6"/>
      <c r="W17" s="6"/>
    </row>
    <row r="18" spans="1:39" ht="42" x14ac:dyDescent="0.35">
      <c r="A18" s="6">
        <v>11</v>
      </c>
      <c r="B18" s="13" t="s">
        <v>196</v>
      </c>
      <c r="C18" s="6"/>
      <c r="D18" s="6" t="s">
        <v>52</v>
      </c>
      <c r="E18" s="6">
        <v>1</v>
      </c>
      <c r="F18" s="6"/>
      <c r="G18" s="6" t="s">
        <v>8</v>
      </c>
      <c r="H18" s="94"/>
      <c r="I18" s="94"/>
      <c r="J18" s="6" t="s">
        <v>46</v>
      </c>
      <c r="K18" s="6"/>
      <c r="L18" s="6">
        <v>2</v>
      </c>
      <c r="M18" s="6">
        <v>5</v>
      </c>
      <c r="N18" s="6"/>
      <c r="O18" s="24" t="s">
        <v>86</v>
      </c>
      <c r="P18" s="97"/>
      <c r="Q18" s="98"/>
      <c r="R18" s="6"/>
      <c r="S18" s="6"/>
      <c r="T18" s="12" t="s">
        <v>113</v>
      </c>
      <c r="U18" s="6"/>
      <c r="V18" s="6"/>
      <c r="W18" s="6"/>
    </row>
    <row r="19" spans="1:39" x14ac:dyDescent="0.35">
      <c r="A19" s="6">
        <v>12</v>
      </c>
      <c r="B19" s="13" t="s">
        <v>173</v>
      </c>
      <c r="C19" s="6"/>
      <c r="D19" s="6" t="s">
        <v>52</v>
      </c>
      <c r="E19" s="6">
        <v>1</v>
      </c>
      <c r="F19" s="6"/>
      <c r="G19" s="6" t="s">
        <v>8</v>
      </c>
      <c r="H19" s="94"/>
      <c r="I19" s="94"/>
      <c r="J19" s="6" t="s">
        <v>46</v>
      </c>
      <c r="K19" s="6"/>
      <c r="L19" s="6">
        <v>3</v>
      </c>
      <c r="M19" s="6">
        <v>5</v>
      </c>
      <c r="N19" s="6"/>
      <c r="O19" s="24" t="s">
        <v>86</v>
      </c>
      <c r="P19" s="97"/>
      <c r="Q19" s="98"/>
      <c r="R19" s="6" t="s">
        <v>186</v>
      </c>
      <c r="S19" s="6"/>
      <c r="T19" s="12"/>
      <c r="U19" s="6"/>
      <c r="V19" s="6"/>
      <c r="W19" s="6" t="s">
        <v>188</v>
      </c>
    </row>
    <row r="20" spans="1:39" ht="42" x14ac:dyDescent="0.35">
      <c r="A20" s="6">
        <v>13</v>
      </c>
      <c r="B20" s="13" t="s">
        <v>175</v>
      </c>
      <c r="C20" s="6"/>
      <c r="D20" s="6" t="s">
        <v>52</v>
      </c>
      <c r="E20" s="6">
        <v>1</v>
      </c>
      <c r="F20" s="6"/>
      <c r="G20" s="6" t="s">
        <v>8</v>
      </c>
      <c r="H20" s="94"/>
      <c r="I20" s="94"/>
      <c r="J20" s="6" t="s">
        <v>46</v>
      </c>
      <c r="K20" s="6"/>
      <c r="L20" s="6">
        <v>2</v>
      </c>
      <c r="M20" s="6">
        <v>4</v>
      </c>
      <c r="N20" s="6"/>
      <c r="O20" s="24" t="s">
        <v>86</v>
      </c>
      <c r="P20" s="99"/>
      <c r="Q20" s="100"/>
      <c r="R20" s="6" t="s">
        <v>187</v>
      </c>
      <c r="S20" s="6"/>
      <c r="T20" s="12" t="s">
        <v>113</v>
      </c>
      <c r="U20" s="6"/>
      <c r="V20" s="6"/>
      <c r="W20" s="6"/>
    </row>
    <row r="21" spans="1:39" s="3" customFormat="1" x14ac:dyDescent="0.35">
      <c r="A21" s="64" t="s">
        <v>191</v>
      </c>
      <c r="B21" s="65"/>
      <c r="C21" s="65"/>
      <c r="D21" s="66"/>
      <c r="E21" s="19">
        <f>SUM(E8:E20)</f>
        <v>13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2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</row>
    <row r="23" spans="1:39" x14ac:dyDescent="0.35">
      <c r="D23" s="25" t="s">
        <v>48</v>
      </c>
      <c r="E23" s="18">
        <f>COUNTA(O9,O17)</f>
        <v>2</v>
      </c>
    </row>
    <row r="24" spans="1:39" x14ac:dyDescent="0.35">
      <c r="D24" s="26" t="s">
        <v>86</v>
      </c>
      <c r="E24" s="18">
        <f>COUNTA(O11:O16,O18:O20)</f>
        <v>9</v>
      </c>
    </row>
    <row r="25" spans="1:39" ht="21" x14ac:dyDescent="0.35">
      <c r="D25" s="27" t="s">
        <v>177</v>
      </c>
      <c r="E25" s="18">
        <f>COUNTA(O8,O10)</f>
        <v>2</v>
      </c>
    </row>
  </sheetData>
  <mergeCells count="31">
    <mergeCell ref="A1:W1"/>
    <mergeCell ref="A2:A7"/>
    <mergeCell ref="B2:B7"/>
    <mergeCell ref="C2:C7"/>
    <mergeCell ref="D2:D7"/>
    <mergeCell ref="E2:E7"/>
    <mergeCell ref="G2:G7"/>
    <mergeCell ref="H2:H7"/>
    <mergeCell ref="I2:I7"/>
    <mergeCell ref="K2:K7"/>
    <mergeCell ref="R2:R7"/>
    <mergeCell ref="S2:U2"/>
    <mergeCell ref="V2:V7"/>
    <mergeCell ref="W2:W7"/>
    <mergeCell ref="Q3:Q7"/>
    <mergeCell ref="S3:S7"/>
    <mergeCell ref="T3:T7"/>
    <mergeCell ref="U3:U7"/>
    <mergeCell ref="P9:Q20"/>
    <mergeCell ref="H8:H20"/>
    <mergeCell ref="I8:I20"/>
    <mergeCell ref="A21:D21"/>
    <mergeCell ref="F3:F7"/>
    <mergeCell ref="J3:J7"/>
    <mergeCell ref="L3:L7"/>
    <mergeCell ref="M3:M7"/>
    <mergeCell ref="N3:N7"/>
    <mergeCell ref="P3:P7"/>
    <mergeCell ref="O4:O5"/>
    <mergeCell ref="O2:O3"/>
    <mergeCell ref="P2:Q2"/>
  </mergeCells>
  <pageMargins left="0.61" right="0.35433070866141736" top="0.6692913385826772" bottom="0.74803149606299213" header="0.31496062992125984" footer="0.31496062992125984"/>
  <pageSetup scale="75" orientation="landscape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ABDDC-8917-437A-BCCD-CE3B9A6DAEC5}">
  <dimension ref="A1:AM42"/>
  <sheetViews>
    <sheetView view="pageBreakPreview" topLeftCell="A21" zoomScale="85" zoomScaleNormal="70" zoomScaleSheetLayoutView="85" workbookViewId="0">
      <selection activeCell="O41" sqref="O41"/>
    </sheetView>
  </sheetViews>
  <sheetFormatPr defaultRowHeight="14.5" x14ac:dyDescent="0.35"/>
  <cols>
    <col min="1" max="1" width="3.54296875" style="11" bestFit="1" customWidth="1"/>
    <col min="2" max="2" width="12.7265625" style="11" customWidth="1"/>
    <col min="3" max="3" width="10.6328125" style="11" bestFit="1" customWidth="1"/>
    <col min="4" max="4" width="5.54296875" style="11" bestFit="1" customWidth="1"/>
    <col min="5" max="5" width="3.90625" style="11" bestFit="1" customWidth="1"/>
    <col min="6" max="6" width="4.54296875" style="11" bestFit="1" customWidth="1"/>
    <col min="7" max="7" width="6.1796875" style="11" customWidth="1"/>
    <col min="8" max="8" width="9.26953125" style="11" customWidth="1"/>
    <col min="9" max="9" width="5.6328125" style="11" customWidth="1"/>
    <col min="10" max="10" width="6.1796875" style="11" customWidth="1"/>
    <col min="11" max="11" width="10" style="11" customWidth="1"/>
    <col min="12" max="12" width="4.08984375" style="11" bestFit="1" customWidth="1"/>
    <col min="13" max="13" width="2.6328125" style="11" bestFit="1" customWidth="1"/>
    <col min="14" max="14" width="3.26953125" style="11" bestFit="1" customWidth="1"/>
    <col min="15" max="18" width="8.7265625" style="11"/>
    <col min="19" max="19" width="2.6328125" style="11" bestFit="1" customWidth="1"/>
    <col min="20" max="20" width="7.90625" style="11" customWidth="1"/>
    <col min="21" max="21" width="7.26953125" style="11" customWidth="1"/>
    <col min="22" max="22" width="13.54296875" style="11" customWidth="1"/>
    <col min="23" max="23" width="13.453125" style="11" customWidth="1"/>
    <col min="24" max="39" width="8.7265625" style="2"/>
  </cols>
  <sheetData>
    <row r="1" spans="1:39" ht="32.5" customHeight="1" x14ac:dyDescent="0.35">
      <c r="A1" s="67" t="s">
        <v>201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</row>
    <row r="2" spans="1:39" ht="40" customHeight="1" x14ac:dyDescent="0.35">
      <c r="A2" s="68" t="s">
        <v>21</v>
      </c>
      <c r="B2" s="70" t="s">
        <v>22</v>
      </c>
      <c r="C2" s="72" t="s">
        <v>23</v>
      </c>
      <c r="D2" s="72" t="s">
        <v>24</v>
      </c>
      <c r="E2" s="72" t="s">
        <v>5</v>
      </c>
      <c r="F2" s="10" t="s">
        <v>25</v>
      </c>
      <c r="G2" s="75" t="s">
        <v>6</v>
      </c>
      <c r="H2" s="75" t="s">
        <v>7</v>
      </c>
      <c r="I2" s="68" t="s">
        <v>27</v>
      </c>
      <c r="J2" s="10" t="s">
        <v>28</v>
      </c>
      <c r="K2" s="68" t="s">
        <v>30</v>
      </c>
      <c r="L2" s="15" t="s">
        <v>31</v>
      </c>
      <c r="M2" s="15" t="s">
        <v>31</v>
      </c>
      <c r="N2" s="10" t="s">
        <v>34</v>
      </c>
      <c r="O2" s="84" t="s">
        <v>47</v>
      </c>
      <c r="P2" s="86" t="s">
        <v>36</v>
      </c>
      <c r="Q2" s="86"/>
      <c r="R2" s="87" t="s">
        <v>39</v>
      </c>
      <c r="S2" s="77" t="s">
        <v>40</v>
      </c>
      <c r="T2" s="78"/>
      <c r="U2" s="79"/>
      <c r="V2" s="68" t="s">
        <v>44</v>
      </c>
      <c r="W2" s="68" t="s">
        <v>45</v>
      </c>
    </row>
    <row r="3" spans="1:39" s="9" customFormat="1" ht="34.5" customHeight="1" x14ac:dyDescent="0.35">
      <c r="A3" s="69"/>
      <c r="B3" s="71"/>
      <c r="C3" s="73"/>
      <c r="D3" s="73"/>
      <c r="E3" s="73"/>
      <c r="F3" s="68" t="s">
        <v>26</v>
      </c>
      <c r="G3" s="76"/>
      <c r="H3" s="76"/>
      <c r="I3" s="69"/>
      <c r="J3" s="68" t="s">
        <v>29</v>
      </c>
      <c r="K3" s="69"/>
      <c r="L3" s="89" t="s">
        <v>32</v>
      </c>
      <c r="M3" s="89" t="s">
        <v>33</v>
      </c>
      <c r="N3" s="68" t="s">
        <v>35</v>
      </c>
      <c r="O3" s="85"/>
      <c r="P3" s="80" t="s">
        <v>37</v>
      </c>
      <c r="Q3" s="80" t="s">
        <v>38</v>
      </c>
      <c r="R3" s="88"/>
      <c r="S3" s="68" t="s">
        <v>41</v>
      </c>
      <c r="T3" s="68" t="s">
        <v>42</v>
      </c>
      <c r="U3" s="68" t="s">
        <v>43</v>
      </c>
      <c r="V3" s="69"/>
      <c r="W3" s="69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</row>
    <row r="4" spans="1:39" s="9" customFormat="1" ht="10.5" customHeight="1" x14ac:dyDescent="0.35">
      <c r="A4" s="69"/>
      <c r="B4" s="71"/>
      <c r="C4" s="73"/>
      <c r="D4" s="73"/>
      <c r="E4" s="73"/>
      <c r="F4" s="69"/>
      <c r="G4" s="76"/>
      <c r="H4" s="76"/>
      <c r="I4" s="69"/>
      <c r="J4" s="69"/>
      <c r="K4" s="69"/>
      <c r="L4" s="90"/>
      <c r="M4" s="90"/>
      <c r="N4" s="69"/>
      <c r="O4" s="82" t="s">
        <v>48</v>
      </c>
      <c r="P4" s="81"/>
      <c r="Q4" s="81"/>
      <c r="R4" s="88"/>
      <c r="S4" s="69"/>
      <c r="T4" s="69"/>
      <c r="U4" s="69"/>
      <c r="V4" s="69"/>
      <c r="W4" s="69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9" customFormat="1" ht="10.5" customHeight="1" x14ac:dyDescent="0.35">
      <c r="A5" s="69"/>
      <c r="B5" s="71"/>
      <c r="C5" s="73"/>
      <c r="D5" s="73"/>
      <c r="E5" s="73"/>
      <c r="F5" s="69"/>
      <c r="G5" s="76"/>
      <c r="H5" s="76"/>
      <c r="I5" s="69"/>
      <c r="J5" s="69"/>
      <c r="K5" s="69"/>
      <c r="L5" s="90"/>
      <c r="M5" s="90"/>
      <c r="N5" s="69"/>
      <c r="O5" s="83"/>
      <c r="P5" s="81"/>
      <c r="Q5" s="81"/>
      <c r="R5" s="88"/>
      <c r="S5" s="69"/>
      <c r="T5" s="69"/>
      <c r="U5" s="69"/>
      <c r="V5" s="69"/>
      <c r="W5" s="69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9" customFormat="1" ht="10.5" x14ac:dyDescent="0.35">
      <c r="A6" s="69"/>
      <c r="B6" s="71"/>
      <c r="C6" s="73"/>
      <c r="D6" s="73"/>
      <c r="E6" s="73"/>
      <c r="F6" s="69"/>
      <c r="G6" s="76"/>
      <c r="H6" s="76"/>
      <c r="I6" s="69"/>
      <c r="J6" s="69"/>
      <c r="K6" s="69"/>
      <c r="L6" s="90"/>
      <c r="M6" s="90"/>
      <c r="N6" s="69"/>
      <c r="O6" s="16" t="s">
        <v>86</v>
      </c>
      <c r="P6" s="81"/>
      <c r="Q6" s="81"/>
      <c r="R6" s="88"/>
      <c r="S6" s="69"/>
      <c r="T6" s="69"/>
      <c r="U6" s="69"/>
      <c r="V6" s="69"/>
      <c r="W6" s="69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s="9" customFormat="1" ht="10.5" x14ac:dyDescent="0.35">
      <c r="A7" s="69"/>
      <c r="B7" s="71"/>
      <c r="C7" s="73"/>
      <c r="D7" s="73"/>
      <c r="E7" s="74"/>
      <c r="F7" s="69"/>
      <c r="G7" s="76"/>
      <c r="H7" s="76"/>
      <c r="I7" s="69"/>
      <c r="J7" s="69"/>
      <c r="K7" s="69"/>
      <c r="L7" s="90"/>
      <c r="M7" s="90"/>
      <c r="N7" s="69"/>
      <c r="O7" s="17" t="s">
        <v>74</v>
      </c>
      <c r="P7" s="81"/>
      <c r="Q7" s="81"/>
      <c r="R7" s="88"/>
      <c r="S7" s="69"/>
      <c r="T7" s="69"/>
      <c r="U7" s="69"/>
      <c r="V7" s="69"/>
      <c r="W7" s="69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</row>
    <row r="8" spans="1:39" s="2" customFormat="1" ht="14" x14ac:dyDescent="0.35">
      <c r="A8" s="6">
        <v>1</v>
      </c>
      <c r="B8" s="13" t="s">
        <v>126</v>
      </c>
      <c r="C8" s="6" t="s">
        <v>169</v>
      </c>
      <c r="D8" s="6" t="s">
        <v>88</v>
      </c>
      <c r="E8" s="6">
        <v>1</v>
      </c>
      <c r="F8" s="6">
        <v>3</v>
      </c>
      <c r="G8" s="6" t="s">
        <v>127</v>
      </c>
      <c r="H8" s="91" t="s">
        <v>103</v>
      </c>
      <c r="I8" s="91" t="s">
        <v>2</v>
      </c>
      <c r="J8" s="6" t="s">
        <v>46</v>
      </c>
      <c r="K8" s="6" t="s">
        <v>46</v>
      </c>
      <c r="L8" s="6">
        <v>4</v>
      </c>
      <c r="M8" s="6">
        <v>5</v>
      </c>
      <c r="N8" s="6"/>
      <c r="O8" s="14" t="s">
        <v>48</v>
      </c>
      <c r="P8" s="6">
        <v>-8.69937</v>
      </c>
      <c r="Q8" s="6">
        <v>126.82142</v>
      </c>
      <c r="R8" s="6" t="s">
        <v>104</v>
      </c>
      <c r="S8" s="6" t="s">
        <v>49</v>
      </c>
      <c r="T8" s="6"/>
      <c r="U8" s="6"/>
      <c r="V8" s="6"/>
      <c r="W8" s="6"/>
    </row>
    <row r="9" spans="1:39" s="2" customFormat="1" ht="42" x14ac:dyDescent="0.35">
      <c r="A9" s="6">
        <v>2</v>
      </c>
      <c r="B9" s="13" t="s">
        <v>128</v>
      </c>
      <c r="C9" s="6" t="s">
        <v>93</v>
      </c>
      <c r="D9" s="6" t="s">
        <v>52</v>
      </c>
      <c r="E9" s="6">
        <v>1</v>
      </c>
      <c r="F9" s="6">
        <v>5</v>
      </c>
      <c r="G9" s="6" t="s">
        <v>13</v>
      </c>
      <c r="H9" s="92"/>
      <c r="I9" s="92"/>
      <c r="J9" s="6" t="s">
        <v>46</v>
      </c>
      <c r="K9" s="6" t="s">
        <v>46</v>
      </c>
      <c r="L9" s="6">
        <v>25</v>
      </c>
      <c r="M9" s="6">
        <v>3.5</v>
      </c>
      <c r="N9" s="6"/>
      <c r="O9" s="24" t="s">
        <v>86</v>
      </c>
      <c r="P9" s="6">
        <v>-8.69848</v>
      </c>
      <c r="Q9" s="6">
        <v>126.82035</v>
      </c>
      <c r="R9" s="6" t="s">
        <v>104</v>
      </c>
      <c r="S9" s="6"/>
      <c r="T9" s="12" t="s">
        <v>113</v>
      </c>
      <c r="U9" s="6"/>
      <c r="V9" s="6" t="s">
        <v>129</v>
      </c>
      <c r="W9" s="6" t="s">
        <v>130</v>
      </c>
    </row>
    <row r="10" spans="1:39" s="2" customFormat="1" ht="14" x14ac:dyDescent="0.35">
      <c r="A10" s="6">
        <v>3</v>
      </c>
      <c r="B10" s="13" t="s">
        <v>92</v>
      </c>
      <c r="C10" s="6" t="s">
        <v>93</v>
      </c>
      <c r="D10" s="6" t="s">
        <v>52</v>
      </c>
      <c r="E10" s="6">
        <v>1</v>
      </c>
      <c r="F10" s="6">
        <v>2.5</v>
      </c>
      <c r="G10" s="6" t="s">
        <v>13</v>
      </c>
      <c r="H10" s="92"/>
      <c r="I10" s="92"/>
      <c r="J10" s="6"/>
      <c r="K10" s="6"/>
      <c r="L10" s="6">
        <v>34</v>
      </c>
      <c r="M10" s="6"/>
      <c r="N10" s="6"/>
      <c r="O10" s="23" t="s">
        <v>177</v>
      </c>
      <c r="P10" s="6" t="s">
        <v>94</v>
      </c>
      <c r="Q10" s="6" t="s">
        <v>95</v>
      </c>
      <c r="R10" s="6"/>
      <c r="S10" s="6"/>
      <c r="T10" s="12"/>
      <c r="U10" s="6" t="s">
        <v>77</v>
      </c>
      <c r="V10" s="6" t="s">
        <v>96</v>
      </c>
      <c r="W10" s="6"/>
    </row>
    <row r="11" spans="1:39" s="2" customFormat="1" ht="42" x14ac:dyDescent="0.35">
      <c r="A11" s="6">
        <v>4</v>
      </c>
      <c r="B11" s="13" t="s">
        <v>131</v>
      </c>
      <c r="C11" s="6" t="s">
        <v>132</v>
      </c>
      <c r="D11" s="6" t="s">
        <v>52</v>
      </c>
      <c r="E11" s="6">
        <v>1</v>
      </c>
      <c r="F11" s="6">
        <v>2</v>
      </c>
      <c r="G11" s="6" t="s">
        <v>13</v>
      </c>
      <c r="H11" s="92"/>
      <c r="I11" s="92"/>
      <c r="J11" s="6" t="s">
        <v>46</v>
      </c>
      <c r="K11" s="6" t="s">
        <v>46</v>
      </c>
      <c r="L11" s="6">
        <v>2</v>
      </c>
      <c r="M11" s="6">
        <v>5</v>
      </c>
      <c r="N11" s="6"/>
      <c r="O11" s="24" t="s">
        <v>86</v>
      </c>
      <c r="P11" s="6">
        <v>-8.6985399999999995</v>
      </c>
      <c r="Q11" s="6">
        <v>126.8163</v>
      </c>
      <c r="R11" s="6" t="s">
        <v>104</v>
      </c>
      <c r="S11" s="6"/>
      <c r="T11" s="12" t="s">
        <v>113</v>
      </c>
      <c r="U11" s="6"/>
      <c r="V11" s="6" t="s">
        <v>129</v>
      </c>
      <c r="W11" s="6" t="s">
        <v>130</v>
      </c>
    </row>
    <row r="12" spans="1:39" s="2" customFormat="1" ht="14" x14ac:dyDescent="0.35">
      <c r="A12" s="6">
        <v>5</v>
      </c>
      <c r="B12" s="13" t="s">
        <v>133</v>
      </c>
      <c r="C12" s="6" t="s">
        <v>98</v>
      </c>
      <c r="D12" s="6" t="s">
        <v>52</v>
      </c>
      <c r="E12" s="6">
        <v>1</v>
      </c>
      <c r="F12" s="6"/>
      <c r="G12" s="6" t="s">
        <v>134</v>
      </c>
      <c r="H12" s="92"/>
      <c r="I12" s="92"/>
      <c r="J12" s="6" t="s">
        <v>46</v>
      </c>
      <c r="K12" s="6" t="s">
        <v>46</v>
      </c>
      <c r="L12" s="6">
        <v>28.5</v>
      </c>
      <c r="M12" s="6">
        <v>5</v>
      </c>
      <c r="N12" s="6"/>
      <c r="O12" s="14" t="s">
        <v>48</v>
      </c>
      <c r="P12" s="6">
        <v>-8.6925899999999992</v>
      </c>
      <c r="Q12" s="6">
        <v>126.79658999999999</v>
      </c>
      <c r="R12" s="6" t="s">
        <v>104</v>
      </c>
      <c r="S12" s="6" t="s">
        <v>49</v>
      </c>
      <c r="T12" s="12"/>
      <c r="U12" s="6"/>
      <c r="V12" s="6"/>
      <c r="W12" s="6"/>
    </row>
    <row r="13" spans="1:39" s="2" customFormat="1" ht="14" x14ac:dyDescent="0.35">
      <c r="A13" s="6">
        <v>6</v>
      </c>
      <c r="B13" s="13" t="s">
        <v>135</v>
      </c>
      <c r="C13" s="6" t="s">
        <v>98</v>
      </c>
      <c r="D13" s="6" t="s">
        <v>52</v>
      </c>
      <c r="E13" s="6">
        <v>1</v>
      </c>
      <c r="F13" s="6"/>
      <c r="G13" s="6" t="s">
        <v>134</v>
      </c>
      <c r="H13" s="92"/>
      <c r="I13" s="92"/>
      <c r="J13" s="6" t="s">
        <v>46</v>
      </c>
      <c r="K13" s="6" t="s">
        <v>46</v>
      </c>
      <c r="L13" s="6">
        <v>12</v>
      </c>
      <c r="M13" s="6">
        <v>4</v>
      </c>
      <c r="N13" s="6"/>
      <c r="O13" s="14" t="s">
        <v>48</v>
      </c>
      <c r="P13" s="6">
        <v>-8.6882199999999994</v>
      </c>
      <c r="Q13" s="6">
        <v>126.79086</v>
      </c>
      <c r="R13" s="6" t="s">
        <v>104</v>
      </c>
      <c r="S13" s="6" t="s">
        <v>49</v>
      </c>
      <c r="T13" s="12"/>
      <c r="U13" s="6"/>
      <c r="V13" s="6"/>
      <c r="W13" s="6"/>
    </row>
    <row r="14" spans="1:39" s="2" customFormat="1" ht="14" x14ac:dyDescent="0.35">
      <c r="A14" s="6">
        <v>7</v>
      </c>
      <c r="B14" s="13" t="s">
        <v>136</v>
      </c>
      <c r="C14" s="6" t="s">
        <v>98</v>
      </c>
      <c r="D14" s="6" t="s">
        <v>52</v>
      </c>
      <c r="E14" s="6">
        <v>1</v>
      </c>
      <c r="F14" s="6"/>
      <c r="G14" s="6" t="s">
        <v>134</v>
      </c>
      <c r="H14" s="92"/>
      <c r="I14" s="92"/>
      <c r="J14" s="6" t="s">
        <v>46</v>
      </c>
      <c r="K14" s="6" t="s">
        <v>46</v>
      </c>
      <c r="L14" s="6">
        <v>16</v>
      </c>
      <c r="M14" s="6">
        <v>4</v>
      </c>
      <c r="N14" s="6"/>
      <c r="O14" s="14" t="s">
        <v>48</v>
      </c>
      <c r="P14" s="6">
        <v>-8.6879500000000007</v>
      </c>
      <c r="Q14" s="6">
        <v>126.79086</v>
      </c>
      <c r="R14" s="6" t="s">
        <v>104</v>
      </c>
      <c r="S14" s="6" t="s">
        <v>49</v>
      </c>
      <c r="T14" s="6"/>
      <c r="U14" s="6"/>
      <c r="V14" s="6"/>
      <c r="W14" s="6"/>
    </row>
    <row r="15" spans="1:39" s="2" customFormat="1" ht="14" x14ac:dyDescent="0.35">
      <c r="A15" s="6">
        <v>8</v>
      </c>
      <c r="B15" s="13" t="s">
        <v>137</v>
      </c>
      <c r="C15" s="6" t="s">
        <v>98</v>
      </c>
      <c r="D15" s="6" t="s">
        <v>52</v>
      </c>
      <c r="E15" s="6">
        <v>1</v>
      </c>
      <c r="F15" s="6"/>
      <c r="G15" s="6" t="s">
        <v>127</v>
      </c>
      <c r="H15" s="92"/>
      <c r="I15" s="92"/>
      <c r="J15" s="6" t="s">
        <v>46</v>
      </c>
      <c r="K15" s="6" t="s">
        <v>46</v>
      </c>
      <c r="L15" s="6">
        <v>12</v>
      </c>
      <c r="M15" s="6">
        <v>4</v>
      </c>
      <c r="N15" s="6"/>
      <c r="O15" s="14" t="s">
        <v>48</v>
      </c>
      <c r="P15" s="6">
        <v>-8.7125599999999999</v>
      </c>
      <c r="Q15" s="6">
        <v>126.88261</v>
      </c>
      <c r="R15" s="6" t="s">
        <v>104</v>
      </c>
      <c r="S15" s="6" t="s">
        <v>49</v>
      </c>
      <c r="T15" s="6"/>
      <c r="U15" s="6"/>
      <c r="V15" s="6"/>
      <c r="W15" s="6"/>
    </row>
    <row r="16" spans="1:39" s="2" customFormat="1" ht="14" x14ac:dyDescent="0.35">
      <c r="A16" s="6">
        <v>9</v>
      </c>
      <c r="B16" s="13" t="s">
        <v>137</v>
      </c>
      <c r="C16" s="6" t="s">
        <v>98</v>
      </c>
      <c r="D16" s="6" t="s">
        <v>52</v>
      </c>
      <c r="E16" s="6">
        <v>1</v>
      </c>
      <c r="F16" s="6"/>
      <c r="G16" s="6" t="s">
        <v>127</v>
      </c>
      <c r="H16" s="92"/>
      <c r="I16" s="92"/>
      <c r="J16" s="6" t="s">
        <v>46</v>
      </c>
      <c r="K16" s="6" t="s">
        <v>46</v>
      </c>
      <c r="L16" s="6">
        <v>33.799999999999997</v>
      </c>
      <c r="M16" s="6">
        <v>4</v>
      </c>
      <c r="N16" s="6"/>
      <c r="O16" s="14" t="s">
        <v>48</v>
      </c>
      <c r="P16" s="6">
        <v>-8.7158099999999994</v>
      </c>
      <c r="Q16" s="6">
        <v>126.82321</v>
      </c>
      <c r="R16" s="6" t="s">
        <v>104</v>
      </c>
      <c r="S16" s="6" t="s">
        <v>49</v>
      </c>
      <c r="T16" s="6"/>
      <c r="U16" s="6"/>
      <c r="V16" s="6"/>
      <c r="W16" s="6"/>
    </row>
    <row r="17" spans="1:23" s="2" customFormat="1" ht="14" x14ac:dyDescent="0.35">
      <c r="A17" s="6">
        <v>10</v>
      </c>
      <c r="B17" s="13" t="s">
        <v>138</v>
      </c>
      <c r="C17" s="6" t="s">
        <v>139</v>
      </c>
      <c r="D17" s="6" t="s">
        <v>52</v>
      </c>
      <c r="E17" s="6">
        <v>1</v>
      </c>
      <c r="F17" s="6">
        <v>2</v>
      </c>
      <c r="G17" s="6" t="s">
        <v>127</v>
      </c>
      <c r="H17" s="92"/>
      <c r="I17" s="92"/>
      <c r="J17" s="6" t="s">
        <v>46</v>
      </c>
      <c r="K17" s="6" t="s">
        <v>46</v>
      </c>
      <c r="L17" s="6">
        <v>3.7</v>
      </c>
      <c r="M17" s="6">
        <v>5</v>
      </c>
      <c r="N17" s="6"/>
      <c r="O17" s="14" t="s">
        <v>48</v>
      </c>
      <c r="P17" s="6">
        <v>-8.3124199999999995</v>
      </c>
      <c r="Q17" s="28">
        <v>126.80670000000001</v>
      </c>
      <c r="R17" s="6" t="s">
        <v>104</v>
      </c>
      <c r="S17" s="6" t="s">
        <v>49</v>
      </c>
      <c r="T17" s="6"/>
      <c r="U17" s="6"/>
      <c r="V17" s="6"/>
      <c r="W17" s="6"/>
    </row>
    <row r="18" spans="1:23" s="2" customFormat="1" ht="14" x14ac:dyDescent="0.35">
      <c r="A18" s="6">
        <v>11</v>
      </c>
      <c r="B18" s="13" t="s">
        <v>138</v>
      </c>
      <c r="C18" s="6" t="s">
        <v>139</v>
      </c>
      <c r="D18" s="6" t="s">
        <v>52</v>
      </c>
      <c r="E18" s="6">
        <v>1</v>
      </c>
      <c r="F18" s="6">
        <v>2</v>
      </c>
      <c r="G18" s="6" t="s">
        <v>127</v>
      </c>
      <c r="H18" s="92"/>
      <c r="I18" s="92"/>
      <c r="J18" s="6" t="s">
        <v>46</v>
      </c>
      <c r="K18" s="6" t="s">
        <v>46</v>
      </c>
      <c r="L18" s="6">
        <v>3</v>
      </c>
      <c r="M18" s="6">
        <v>5</v>
      </c>
      <c r="N18" s="6"/>
      <c r="O18" s="14" t="s">
        <v>48</v>
      </c>
      <c r="P18" s="6">
        <v>-8.73203</v>
      </c>
      <c r="Q18" s="6">
        <v>126.80638999999999</v>
      </c>
      <c r="R18" s="6" t="s">
        <v>104</v>
      </c>
      <c r="S18" s="6" t="s">
        <v>49</v>
      </c>
      <c r="T18" s="6"/>
      <c r="U18" s="6"/>
      <c r="V18" s="6"/>
      <c r="W18" s="6"/>
    </row>
    <row r="19" spans="1:23" s="2" customFormat="1" ht="14" x14ac:dyDescent="0.35">
      <c r="A19" s="6">
        <v>12</v>
      </c>
      <c r="B19" s="13" t="s">
        <v>137</v>
      </c>
      <c r="C19" s="6" t="s">
        <v>98</v>
      </c>
      <c r="D19" s="6"/>
      <c r="E19" s="6">
        <v>1</v>
      </c>
      <c r="F19" s="6"/>
      <c r="G19" s="6" t="s">
        <v>127</v>
      </c>
      <c r="H19" s="92"/>
      <c r="I19" s="92"/>
      <c r="J19" s="6" t="s">
        <v>46</v>
      </c>
      <c r="K19" s="6" t="s">
        <v>46</v>
      </c>
      <c r="L19" s="6">
        <v>12</v>
      </c>
      <c r="M19" s="6">
        <v>4</v>
      </c>
      <c r="N19" s="6"/>
      <c r="O19" s="14" t="s">
        <v>48</v>
      </c>
      <c r="P19" s="6">
        <v>-8.7296800000000001</v>
      </c>
      <c r="Q19" s="6">
        <v>126.80045</v>
      </c>
      <c r="R19" s="6" t="s">
        <v>104</v>
      </c>
      <c r="S19" s="6" t="s">
        <v>49</v>
      </c>
      <c r="T19" s="6"/>
      <c r="U19" s="6"/>
      <c r="V19" s="6"/>
      <c r="W19" s="6"/>
    </row>
    <row r="20" spans="1:23" s="2" customFormat="1" ht="14" x14ac:dyDescent="0.35">
      <c r="A20" s="6">
        <v>13</v>
      </c>
      <c r="B20" s="13" t="s">
        <v>140</v>
      </c>
      <c r="C20" s="6" t="s">
        <v>98</v>
      </c>
      <c r="D20" s="6" t="s">
        <v>52</v>
      </c>
      <c r="E20" s="6">
        <v>1</v>
      </c>
      <c r="F20" s="6"/>
      <c r="G20" s="6" t="s">
        <v>127</v>
      </c>
      <c r="H20" s="92"/>
      <c r="I20" s="92"/>
      <c r="J20" s="6" t="s">
        <v>46</v>
      </c>
      <c r="K20" s="6" t="s">
        <v>46</v>
      </c>
      <c r="L20" s="6">
        <v>27.5</v>
      </c>
      <c r="M20" s="6">
        <v>4</v>
      </c>
      <c r="N20" s="6"/>
      <c r="O20" s="14" t="s">
        <v>48</v>
      </c>
      <c r="P20" s="6">
        <v>-8.7357399999999998</v>
      </c>
      <c r="Q20" s="6">
        <v>126.72888</v>
      </c>
      <c r="R20" s="6" t="s">
        <v>104</v>
      </c>
      <c r="S20" s="6" t="s">
        <v>49</v>
      </c>
      <c r="T20" s="6"/>
      <c r="U20" s="6"/>
      <c r="V20" s="6"/>
      <c r="W20" s="6"/>
    </row>
    <row r="21" spans="1:23" s="2" customFormat="1" ht="14" x14ac:dyDescent="0.35">
      <c r="A21" s="6">
        <v>14</v>
      </c>
      <c r="B21" s="13" t="s">
        <v>141</v>
      </c>
      <c r="C21" s="6" t="s">
        <v>98</v>
      </c>
      <c r="D21" s="6" t="s">
        <v>52</v>
      </c>
      <c r="E21" s="6">
        <v>1</v>
      </c>
      <c r="F21" s="6"/>
      <c r="G21" s="6" t="s">
        <v>127</v>
      </c>
      <c r="H21" s="92"/>
      <c r="I21" s="92"/>
      <c r="J21" s="6" t="s">
        <v>46</v>
      </c>
      <c r="K21" s="6" t="s">
        <v>46</v>
      </c>
      <c r="L21" s="6">
        <v>16</v>
      </c>
      <c r="M21" s="6">
        <v>4</v>
      </c>
      <c r="N21" s="6"/>
      <c r="O21" s="14" t="s">
        <v>48</v>
      </c>
      <c r="P21" s="6">
        <v>-8.74132</v>
      </c>
      <c r="Q21" s="6">
        <v>126.78287</v>
      </c>
      <c r="R21" s="6" t="s">
        <v>104</v>
      </c>
      <c r="S21" s="6" t="s">
        <v>49</v>
      </c>
      <c r="T21" s="6"/>
      <c r="U21" s="6"/>
      <c r="V21" s="6"/>
      <c r="W21" s="6"/>
    </row>
    <row r="22" spans="1:23" s="2" customFormat="1" ht="14" x14ac:dyDescent="0.35">
      <c r="A22" s="6">
        <v>15</v>
      </c>
      <c r="B22" s="13" t="s">
        <v>141</v>
      </c>
      <c r="C22" s="6" t="s">
        <v>98</v>
      </c>
      <c r="D22" s="6" t="s">
        <v>52</v>
      </c>
      <c r="E22" s="6">
        <v>1</v>
      </c>
      <c r="F22" s="6"/>
      <c r="G22" s="6" t="s">
        <v>127</v>
      </c>
      <c r="H22" s="92"/>
      <c r="I22" s="92"/>
      <c r="J22" s="6" t="s">
        <v>46</v>
      </c>
      <c r="K22" s="6" t="s">
        <v>46</v>
      </c>
      <c r="L22" s="6">
        <v>12</v>
      </c>
      <c r="M22" s="6">
        <v>4</v>
      </c>
      <c r="N22" s="6"/>
      <c r="O22" s="14" t="s">
        <v>48</v>
      </c>
      <c r="P22" s="28">
        <v>-8.7448999999999995</v>
      </c>
      <c r="Q22" s="6">
        <v>126.77706000000001</v>
      </c>
      <c r="R22" s="6" t="s">
        <v>104</v>
      </c>
      <c r="S22" s="6" t="s">
        <v>49</v>
      </c>
      <c r="T22" s="6"/>
      <c r="U22" s="6"/>
      <c r="V22" s="6"/>
      <c r="W22" s="6"/>
    </row>
    <row r="23" spans="1:23" s="2" customFormat="1" ht="14" x14ac:dyDescent="0.35">
      <c r="A23" s="6">
        <v>16</v>
      </c>
      <c r="B23" s="13" t="s">
        <v>141</v>
      </c>
      <c r="C23" s="6" t="s">
        <v>98</v>
      </c>
      <c r="D23" s="6" t="s">
        <v>52</v>
      </c>
      <c r="E23" s="6">
        <v>1</v>
      </c>
      <c r="F23" s="6"/>
      <c r="G23" s="6" t="s">
        <v>127</v>
      </c>
      <c r="H23" s="92"/>
      <c r="I23" s="92"/>
      <c r="J23" s="6" t="s">
        <v>46</v>
      </c>
      <c r="K23" s="6" t="s">
        <v>46</v>
      </c>
      <c r="L23" s="6">
        <v>12</v>
      </c>
      <c r="M23" s="6">
        <v>4</v>
      </c>
      <c r="N23" s="6"/>
      <c r="O23" s="14" t="s">
        <v>48</v>
      </c>
      <c r="P23" s="6">
        <v>-8.7425899999999999</v>
      </c>
      <c r="Q23" s="6">
        <v>126.76741</v>
      </c>
      <c r="R23" s="6" t="s">
        <v>104</v>
      </c>
      <c r="S23" s="6" t="s">
        <v>49</v>
      </c>
      <c r="T23" s="6"/>
      <c r="U23" s="6"/>
      <c r="V23" s="6"/>
      <c r="W23" s="6"/>
    </row>
    <row r="24" spans="1:23" s="2" customFormat="1" ht="14" x14ac:dyDescent="0.35">
      <c r="A24" s="6">
        <v>17</v>
      </c>
      <c r="B24" s="13" t="s">
        <v>141</v>
      </c>
      <c r="C24" s="6" t="s">
        <v>98</v>
      </c>
      <c r="D24" s="6" t="s">
        <v>52</v>
      </c>
      <c r="E24" s="6">
        <v>1</v>
      </c>
      <c r="F24" s="6"/>
      <c r="G24" s="6" t="s">
        <v>127</v>
      </c>
      <c r="H24" s="92"/>
      <c r="I24" s="92"/>
      <c r="J24" s="6" t="s">
        <v>46</v>
      </c>
      <c r="K24" s="6" t="s">
        <v>46</v>
      </c>
      <c r="L24" s="6">
        <v>12</v>
      </c>
      <c r="M24" s="6">
        <v>4</v>
      </c>
      <c r="N24" s="6"/>
      <c r="O24" s="14" t="s">
        <v>48</v>
      </c>
      <c r="P24" s="6">
        <v>-8.7426929999999992</v>
      </c>
      <c r="Q24" s="6">
        <v>126.76174</v>
      </c>
      <c r="R24" s="6" t="s">
        <v>104</v>
      </c>
      <c r="S24" s="6" t="s">
        <v>49</v>
      </c>
      <c r="T24" s="6"/>
      <c r="U24" s="6"/>
      <c r="V24" s="6"/>
      <c r="W24" s="6"/>
    </row>
    <row r="25" spans="1:23" s="2" customFormat="1" ht="14" x14ac:dyDescent="0.35">
      <c r="A25" s="6">
        <v>18</v>
      </c>
      <c r="B25" s="13" t="s">
        <v>141</v>
      </c>
      <c r="C25" s="6" t="s">
        <v>98</v>
      </c>
      <c r="D25" s="6" t="s">
        <v>52</v>
      </c>
      <c r="E25" s="6">
        <v>1</v>
      </c>
      <c r="F25" s="6"/>
      <c r="G25" s="6" t="s">
        <v>127</v>
      </c>
      <c r="H25" s="92"/>
      <c r="I25" s="92"/>
      <c r="J25" s="6" t="s">
        <v>46</v>
      </c>
      <c r="K25" s="6" t="s">
        <v>46</v>
      </c>
      <c r="L25" s="6">
        <v>16</v>
      </c>
      <c r="M25" s="6">
        <v>4</v>
      </c>
      <c r="N25" s="6"/>
      <c r="O25" s="14" t="s">
        <v>48</v>
      </c>
      <c r="P25" s="6">
        <v>-8.7406649999999999</v>
      </c>
      <c r="Q25" s="6">
        <v>126.74933</v>
      </c>
      <c r="R25" s="6" t="s">
        <v>104</v>
      </c>
      <c r="S25" s="6" t="s">
        <v>49</v>
      </c>
      <c r="T25" s="6"/>
      <c r="U25" s="6"/>
      <c r="V25" s="6"/>
      <c r="W25" s="6"/>
    </row>
    <row r="26" spans="1:23" s="2" customFormat="1" ht="21" x14ac:dyDescent="0.35">
      <c r="A26" s="6">
        <v>19</v>
      </c>
      <c r="B26" s="13" t="s">
        <v>142</v>
      </c>
      <c r="C26" s="6" t="s">
        <v>51</v>
      </c>
      <c r="D26" s="6" t="s">
        <v>52</v>
      </c>
      <c r="E26" s="6">
        <v>1</v>
      </c>
      <c r="F26" s="6">
        <v>15</v>
      </c>
      <c r="G26" s="6" t="s">
        <v>127</v>
      </c>
      <c r="H26" s="92"/>
      <c r="I26" s="92"/>
      <c r="J26" s="6" t="s">
        <v>46</v>
      </c>
      <c r="K26" s="6" t="s">
        <v>46</v>
      </c>
      <c r="L26" s="6">
        <v>200</v>
      </c>
      <c r="M26" s="6">
        <v>8</v>
      </c>
      <c r="N26" s="6"/>
      <c r="O26" s="14" t="s">
        <v>48</v>
      </c>
      <c r="P26" s="6">
        <v>-8.7394160000000003</v>
      </c>
      <c r="Q26" s="6">
        <v>126.74614</v>
      </c>
      <c r="R26" s="6" t="s">
        <v>56</v>
      </c>
      <c r="S26" s="6" t="s">
        <v>49</v>
      </c>
      <c r="T26" s="6"/>
      <c r="U26" s="6"/>
      <c r="V26" s="12" t="s">
        <v>143</v>
      </c>
      <c r="W26" s="6"/>
    </row>
    <row r="27" spans="1:23" s="2" customFormat="1" ht="14" x14ac:dyDescent="0.35">
      <c r="A27" s="6">
        <v>20</v>
      </c>
      <c r="B27" s="13"/>
      <c r="C27" s="6" t="s">
        <v>106</v>
      </c>
      <c r="D27" s="6" t="s">
        <v>52</v>
      </c>
      <c r="E27" s="6">
        <v>1</v>
      </c>
      <c r="F27" s="6">
        <v>3</v>
      </c>
      <c r="G27" s="6" t="s">
        <v>127</v>
      </c>
      <c r="H27" s="92"/>
      <c r="I27" s="92"/>
      <c r="J27" s="6" t="s">
        <v>46</v>
      </c>
      <c r="K27" s="6" t="s">
        <v>46</v>
      </c>
      <c r="L27" s="6">
        <v>3</v>
      </c>
      <c r="M27" s="6">
        <v>5</v>
      </c>
      <c r="N27" s="6"/>
      <c r="O27" s="14" t="s">
        <v>48</v>
      </c>
      <c r="P27" s="6">
        <v>-8.7373940000000001</v>
      </c>
      <c r="Q27" s="6">
        <v>126.74495</v>
      </c>
      <c r="R27" s="6" t="s">
        <v>104</v>
      </c>
      <c r="S27" s="6" t="s">
        <v>49</v>
      </c>
      <c r="T27" s="6"/>
      <c r="U27" s="6"/>
      <c r="V27" s="6"/>
      <c r="W27" s="6"/>
    </row>
    <row r="28" spans="1:23" s="2" customFormat="1" ht="14" x14ac:dyDescent="0.35">
      <c r="A28" s="6">
        <v>21</v>
      </c>
      <c r="B28" s="13" t="s">
        <v>82</v>
      </c>
      <c r="C28" s="6" t="s">
        <v>51</v>
      </c>
      <c r="D28" s="6" t="s">
        <v>52</v>
      </c>
      <c r="E28" s="6">
        <v>1</v>
      </c>
      <c r="F28" s="6">
        <v>2</v>
      </c>
      <c r="G28" s="6" t="s">
        <v>13</v>
      </c>
      <c r="H28" s="92"/>
      <c r="I28" s="92"/>
      <c r="J28" s="6" t="s">
        <v>46</v>
      </c>
      <c r="K28" s="6" t="s">
        <v>46</v>
      </c>
      <c r="L28" s="6">
        <v>39</v>
      </c>
      <c r="M28" s="6">
        <v>6</v>
      </c>
      <c r="N28" s="6"/>
      <c r="O28" s="14" t="s">
        <v>48</v>
      </c>
      <c r="P28" s="6" t="s">
        <v>83</v>
      </c>
      <c r="Q28" s="6" t="s">
        <v>84</v>
      </c>
      <c r="R28" s="6" t="s">
        <v>56</v>
      </c>
      <c r="S28" s="6" t="s">
        <v>49</v>
      </c>
      <c r="T28" s="6"/>
      <c r="U28" s="6"/>
      <c r="V28" s="6"/>
      <c r="W28" s="6"/>
    </row>
    <row r="29" spans="1:23" s="2" customFormat="1" ht="14" x14ac:dyDescent="0.35">
      <c r="A29" s="6">
        <v>22</v>
      </c>
      <c r="B29" s="13" t="s">
        <v>144</v>
      </c>
      <c r="C29" s="6" t="s">
        <v>106</v>
      </c>
      <c r="D29" s="6" t="s">
        <v>52</v>
      </c>
      <c r="E29" s="6">
        <v>1</v>
      </c>
      <c r="F29" s="6">
        <v>2</v>
      </c>
      <c r="G29" s="6" t="s">
        <v>134</v>
      </c>
      <c r="H29" s="92"/>
      <c r="I29" s="92"/>
      <c r="J29" s="6" t="s">
        <v>46</v>
      </c>
      <c r="K29" s="6" t="s">
        <v>46</v>
      </c>
      <c r="L29" s="6">
        <v>4</v>
      </c>
      <c r="M29" s="6">
        <v>5</v>
      </c>
      <c r="N29" s="6"/>
      <c r="O29" s="14" t="s">
        <v>48</v>
      </c>
      <c r="P29" s="6">
        <v>-8.7379770000000008</v>
      </c>
      <c r="Q29" s="6">
        <v>126.860617</v>
      </c>
      <c r="R29" s="6" t="s">
        <v>56</v>
      </c>
      <c r="S29" s="6" t="s">
        <v>49</v>
      </c>
      <c r="T29" s="6"/>
      <c r="U29" s="6"/>
      <c r="V29" s="6"/>
      <c r="W29" s="6"/>
    </row>
    <row r="30" spans="1:23" x14ac:dyDescent="0.35">
      <c r="A30" s="6">
        <v>23</v>
      </c>
      <c r="B30" s="13" t="s">
        <v>145</v>
      </c>
      <c r="C30" s="6" t="s">
        <v>106</v>
      </c>
      <c r="D30" s="6" t="s">
        <v>52</v>
      </c>
      <c r="E30" s="6">
        <v>1</v>
      </c>
      <c r="F30" s="6">
        <v>3</v>
      </c>
      <c r="G30" s="6" t="s">
        <v>13</v>
      </c>
      <c r="H30" s="92"/>
      <c r="I30" s="92"/>
      <c r="J30" s="6" t="s">
        <v>46</v>
      </c>
      <c r="K30" s="6" t="s">
        <v>46</v>
      </c>
      <c r="L30" s="6">
        <v>6</v>
      </c>
      <c r="M30" s="6">
        <v>5</v>
      </c>
      <c r="N30" s="6"/>
      <c r="O30" s="14" t="s">
        <v>48</v>
      </c>
      <c r="P30" s="6">
        <v>-8.7387149999999991</v>
      </c>
      <c r="Q30" s="6">
        <v>126.84748399999999</v>
      </c>
      <c r="R30" s="6" t="s">
        <v>56</v>
      </c>
      <c r="S30" s="6" t="s">
        <v>49</v>
      </c>
      <c r="T30" s="6"/>
      <c r="U30" s="6"/>
      <c r="V30" s="6"/>
      <c r="W30" s="6"/>
    </row>
    <row r="31" spans="1:23" x14ac:dyDescent="0.35">
      <c r="A31" s="6">
        <v>24</v>
      </c>
      <c r="B31" s="13" t="s">
        <v>79</v>
      </c>
      <c r="C31" s="6" t="s">
        <v>51</v>
      </c>
      <c r="D31" s="6" t="s">
        <v>52</v>
      </c>
      <c r="E31" s="6">
        <v>1</v>
      </c>
      <c r="F31" s="6"/>
      <c r="G31" s="6" t="s">
        <v>19</v>
      </c>
      <c r="H31" s="92"/>
      <c r="I31" s="92"/>
      <c r="J31" s="6" t="s">
        <v>46</v>
      </c>
      <c r="K31" s="6" t="s">
        <v>46</v>
      </c>
      <c r="L31" s="6">
        <v>38</v>
      </c>
      <c r="M31" s="6">
        <v>8</v>
      </c>
      <c r="N31" s="6"/>
      <c r="O31" s="14" t="s">
        <v>48</v>
      </c>
      <c r="P31" s="6" t="s">
        <v>80</v>
      </c>
      <c r="Q31" s="6" t="s">
        <v>81</v>
      </c>
      <c r="R31" s="6" t="s">
        <v>56</v>
      </c>
      <c r="S31" s="6" t="s">
        <v>49</v>
      </c>
      <c r="T31" s="6"/>
      <c r="U31" s="6"/>
      <c r="V31" s="6"/>
      <c r="W31" s="6"/>
    </row>
    <row r="32" spans="1:23" ht="42" x14ac:dyDescent="0.35">
      <c r="A32" s="6">
        <v>25</v>
      </c>
      <c r="B32" s="13" t="s">
        <v>146</v>
      </c>
      <c r="C32" s="6" t="s">
        <v>123</v>
      </c>
      <c r="D32" s="6" t="s">
        <v>52</v>
      </c>
      <c r="E32" s="6">
        <v>1</v>
      </c>
      <c r="F32" s="6">
        <v>2</v>
      </c>
      <c r="G32" s="6" t="s">
        <v>147</v>
      </c>
      <c r="H32" s="92"/>
      <c r="I32" s="92"/>
      <c r="J32" s="6" t="s">
        <v>46</v>
      </c>
      <c r="K32" s="6" t="s">
        <v>46</v>
      </c>
      <c r="L32" s="6">
        <v>0.6</v>
      </c>
      <c r="M32" s="6">
        <v>4</v>
      </c>
      <c r="N32" s="6"/>
      <c r="O32" s="24" t="s">
        <v>86</v>
      </c>
      <c r="P32" s="6">
        <v>-8.7383729999999993</v>
      </c>
      <c r="Q32" s="6">
        <v>126.84188</v>
      </c>
      <c r="R32" s="6" t="s">
        <v>56</v>
      </c>
      <c r="S32" s="6" t="s">
        <v>49</v>
      </c>
      <c r="T32" s="12" t="s">
        <v>113</v>
      </c>
      <c r="U32" s="6"/>
      <c r="V32" s="6"/>
      <c r="W32" s="6"/>
    </row>
    <row r="33" spans="1:39" x14ac:dyDescent="0.35">
      <c r="A33" s="6">
        <v>26</v>
      </c>
      <c r="B33" s="13" t="s">
        <v>148</v>
      </c>
      <c r="C33" s="6" t="s">
        <v>106</v>
      </c>
      <c r="D33" s="6" t="s">
        <v>52</v>
      </c>
      <c r="E33" s="6">
        <v>1</v>
      </c>
      <c r="F33" s="6">
        <v>2</v>
      </c>
      <c r="G33" s="6" t="s">
        <v>147</v>
      </c>
      <c r="H33" s="92"/>
      <c r="I33" s="92"/>
      <c r="J33" s="6" t="s">
        <v>46</v>
      </c>
      <c r="K33" s="6" t="s">
        <v>46</v>
      </c>
      <c r="L33" s="6">
        <v>3</v>
      </c>
      <c r="M33" s="6">
        <v>4</v>
      </c>
      <c r="N33" s="6"/>
      <c r="O33" s="24" t="s">
        <v>86</v>
      </c>
      <c r="P33" s="6">
        <v>-8.7309590000000004</v>
      </c>
      <c r="Q33" s="6">
        <v>126.83583400000001</v>
      </c>
      <c r="R33" s="6" t="s">
        <v>56</v>
      </c>
      <c r="S33" s="6"/>
      <c r="T33" s="6"/>
      <c r="U33" s="6" t="s">
        <v>77</v>
      </c>
      <c r="V33" s="6" t="s">
        <v>149</v>
      </c>
      <c r="W33" s="6" t="s">
        <v>130</v>
      </c>
    </row>
    <row r="34" spans="1:39" x14ac:dyDescent="0.35">
      <c r="A34" s="6">
        <v>27</v>
      </c>
      <c r="B34" s="13" t="s">
        <v>147</v>
      </c>
      <c r="C34" s="6" t="s">
        <v>98</v>
      </c>
      <c r="D34" s="6" t="s">
        <v>52</v>
      </c>
      <c r="E34" s="6">
        <v>1</v>
      </c>
      <c r="F34" s="6"/>
      <c r="G34" s="6" t="s">
        <v>147</v>
      </c>
      <c r="H34" s="92"/>
      <c r="I34" s="92"/>
      <c r="J34" s="6" t="s">
        <v>46</v>
      </c>
      <c r="K34" s="6" t="s">
        <v>46</v>
      </c>
      <c r="L34" s="6">
        <v>20</v>
      </c>
      <c r="M34" s="6">
        <v>4</v>
      </c>
      <c r="N34" s="6"/>
      <c r="O34" s="24" t="s">
        <v>86</v>
      </c>
      <c r="P34" s="6">
        <v>-8.7252759999999991</v>
      </c>
      <c r="Q34" s="6">
        <v>126.83529</v>
      </c>
      <c r="R34" s="6" t="s">
        <v>56</v>
      </c>
      <c r="S34" s="6"/>
      <c r="T34" s="6"/>
      <c r="U34" s="6" t="s">
        <v>77</v>
      </c>
      <c r="V34" s="6" t="s">
        <v>149</v>
      </c>
      <c r="W34" s="6" t="s">
        <v>130</v>
      </c>
    </row>
    <row r="35" spans="1:39" x14ac:dyDescent="0.35">
      <c r="A35" s="6">
        <v>28</v>
      </c>
      <c r="B35" s="13" t="s">
        <v>147</v>
      </c>
      <c r="C35" s="6" t="s">
        <v>98</v>
      </c>
      <c r="D35" s="6" t="s">
        <v>52</v>
      </c>
      <c r="E35" s="6">
        <v>1</v>
      </c>
      <c r="F35" s="6"/>
      <c r="G35" s="6" t="s">
        <v>147</v>
      </c>
      <c r="H35" s="92"/>
      <c r="I35" s="92"/>
      <c r="J35" s="6" t="s">
        <v>46</v>
      </c>
      <c r="K35" s="6" t="s">
        <v>46</v>
      </c>
      <c r="L35" s="6">
        <v>16</v>
      </c>
      <c r="M35" s="6">
        <v>4</v>
      </c>
      <c r="N35" s="6"/>
      <c r="O35" s="14" t="s">
        <v>48</v>
      </c>
      <c r="P35" s="6">
        <v>-8.7250510000000006</v>
      </c>
      <c r="Q35" s="6">
        <v>126.83525400000001</v>
      </c>
      <c r="R35" s="6" t="s">
        <v>56</v>
      </c>
      <c r="S35" s="6" t="s">
        <v>49</v>
      </c>
      <c r="T35" s="6"/>
      <c r="U35" s="6"/>
      <c r="V35" s="6"/>
      <c r="W35" s="6"/>
    </row>
    <row r="36" spans="1:39" x14ac:dyDescent="0.35">
      <c r="A36" s="6">
        <v>29</v>
      </c>
      <c r="B36" s="13" t="s">
        <v>150</v>
      </c>
      <c r="C36" s="6" t="s">
        <v>98</v>
      </c>
      <c r="D36" s="6" t="s">
        <v>52</v>
      </c>
      <c r="E36" s="6">
        <v>1</v>
      </c>
      <c r="F36" s="6"/>
      <c r="G36" s="6" t="s">
        <v>147</v>
      </c>
      <c r="H36" s="92"/>
      <c r="I36" s="92"/>
      <c r="J36" s="6" t="s">
        <v>46</v>
      </c>
      <c r="K36" s="6" t="s">
        <v>46</v>
      </c>
      <c r="L36" s="6">
        <v>100</v>
      </c>
      <c r="M36" s="6">
        <v>4</v>
      </c>
      <c r="N36" s="6"/>
      <c r="O36" s="24" t="s">
        <v>86</v>
      </c>
      <c r="P36" s="6">
        <v>-8.7244419999999998</v>
      </c>
      <c r="Q36" s="6">
        <v>126.835095</v>
      </c>
      <c r="R36" s="6" t="s">
        <v>56</v>
      </c>
      <c r="S36" s="6"/>
      <c r="T36" s="6"/>
      <c r="U36" s="6" t="s">
        <v>77</v>
      </c>
      <c r="V36" s="6" t="s">
        <v>149</v>
      </c>
      <c r="W36" s="6" t="s">
        <v>130</v>
      </c>
    </row>
    <row r="37" spans="1:39" ht="42" x14ac:dyDescent="0.35">
      <c r="A37" s="6">
        <v>30</v>
      </c>
      <c r="B37" s="13" t="s">
        <v>151</v>
      </c>
      <c r="C37" s="6" t="s">
        <v>152</v>
      </c>
      <c r="D37" s="6" t="s">
        <v>52</v>
      </c>
      <c r="E37" s="6">
        <v>1</v>
      </c>
      <c r="F37" s="6"/>
      <c r="G37" s="6" t="s">
        <v>147</v>
      </c>
      <c r="H37" s="93"/>
      <c r="I37" s="93"/>
      <c r="J37" s="6" t="s">
        <v>46</v>
      </c>
      <c r="K37" s="6" t="s">
        <v>46</v>
      </c>
      <c r="L37" s="6">
        <v>10</v>
      </c>
      <c r="M37" s="6">
        <v>4</v>
      </c>
      <c r="N37" s="6"/>
      <c r="O37" s="24" t="s">
        <v>86</v>
      </c>
      <c r="P37" s="6">
        <v>-8.723649</v>
      </c>
      <c r="Q37" s="29">
        <v>126.83502</v>
      </c>
      <c r="R37" s="6" t="s">
        <v>56</v>
      </c>
      <c r="S37" s="6"/>
      <c r="T37" s="12" t="s">
        <v>113</v>
      </c>
      <c r="U37" s="6"/>
      <c r="V37" s="6"/>
      <c r="W37" s="6"/>
    </row>
    <row r="38" spans="1:39" s="3" customFormat="1" x14ac:dyDescent="0.35">
      <c r="A38" s="64" t="s">
        <v>192</v>
      </c>
      <c r="B38" s="65"/>
      <c r="C38" s="65"/>
      <c r="D38" s="22"/>
      <c r="E38" s="19">
        <f>SUM(E8:E37)</f>
        <v>30</v>
      </c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2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</row>
    <row r="40" spans="1:39" x14ac:dyDescent="0.35">
      <c r="D40" s="25" t="s">
        <v>48</v>
      </c>
      <c r="E40" s="18">
        <f>COUNTA(O8,O12:O31,O35)</f>
        <v>22</v>
      </c>
    </row>
    <row r="41" spans="1:39" x14ac:dyDescent="0.35">
      <c r="D41" s="26" t="s">
        <v>86</v>
      </c>
      <c r="E41" s="18">
        <f>COUNTA(O9,O11,O32:O34,O36:O37)</f>
        <v>7</v>
      </c>
    </row>
    <row r="42" spans="1:39" ht="21" x14ac:dyDescent="0.35">
      <c r="D42" s="27" t="s">
        <v>177</v>
      </c>
      <c r="E42" s="18">
        <f>COUNTA(O10)</f>
        <v>1</v>
      </c>
    </row>
  </sheetData>
  <mergeCells count="30">
    <mergeCell ref="A1:W1"/>
    <mergeCell ref="A2:A7"/>
    <mergeCell ref="B2:B7"/>
    <mergeCell ref="C2:C7"/>
    <mergeCell ref="D2:D7"/>
    <mergeCell ref="E2:E7"/>
    <mergeCell ref="G2:G7"/>
    <mergeCell ref="H2:H7"/>
    <mergeCell ref="I2:I7"/>
    <mergeCell ref="K2:K7"/>
    <mergeCell ref="R2:R7"/>
    <mergeCell ref="S2:U2"/>
    <mergeCell ref="V2:V7"/>
    <mergeCell ref="W2:W7"/>
    <mergeCell ref="Q3:Q7"/>
    <mergeCell ref="S3:S7"/>
    <mergeCell ref="T3:T7"/>
    <mergeCell ref="U3:U7"/>
    <mergeCell ref="L3:L7"/>
    <mergeCell ref="M3:M7"/>
    <mergeCell ref="N3:N7"/>
    <mergeCell ref="P3:P7"/>
    <mergeCell ref="O4:O5"/>
    <mergeCell ref="O2:O3"/>
    <mergeCell ref="P2:Q2"/>
    <mergeCell ref="H8:H37"/>
    <mergeCell ref="I8:I37"/>
    <mergeCell ref="A38:C38"/>
    <mergeCell ref="F3:F7"/>
    <mergeCell ref="J3:J7"/>
  </mergeCells>
  <pageMargins left="1.27" right="0.35433070866141736" top="0.6692913385826772" bottom="0.74803149606299213" header="0.31496062992125984" footer="0.31496062992125984"/>
  <pageSetup scale="65" orientation="landscape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CEA7B-24EC-44A7-95D2-95D66E39DE02}">
  <dimension ref="A1:AM22"/>
  <sheetViews>
    <sheetView view="pageBreakPreview" zoomScale="90" zoomScaleNormal="70" zoomScaleSheetLayoutView="90" workbookViewId="0">
      <selection sqref="A1:W1"/>
    </sheetView>
  </sheetViews>
  <sheetFormatPr defaultRowHeight="14.5" x14ac:dyDescent="0.35"/>
  <cols>
    <col min="1" max="1" width="3.54296875" style="11" bestFit="1" customWidth="1"/>
    <col min="2" max="2" width="12.7265625" style="11" customWidth="1"/>
    <col min="3" max="3" width="10.6328125" style="11" bestFit="1" customWidth="1"/>
    <col min="4" max="4" width="5.54296875" style="11" bestFit="1" customWidth="1"/>
    <col min="5" max="5" width="3.90625" style="11" bestFit="1" customWidth="1"/>
    <col min="6" max="6" width="4.54296875" style="11" bestFit="1" customWidth="1"/>
    <col min="7" max="7" width="6.1796875" style="11" customWidth="1"/>
    <col min="8" max="8" width="9.26953125" style="11" customWidth="1"/>
    <col min="9" max="9" width="5.6328125" style="11" customWidth="1"/>
    <col min="10" max="10" width="6.1796875" style="11" customWidth="1"/>
    <col min="11" max="11" width="10" style="11" customWidth="1"/>
    <col min="12" max="12" width="4.08984375" style="11" bestFit="1" customWidth="1"/>
    <col min="13" max="13" width="2.6328125" style="11" bestFit="1" customWidth="1"/>
    <col min="14" max="14" width="3.26953125" style="11" bestFit="1" customWidth="1"/>
    <col min="15" max="18" width="8.7265625" style="11"/>
    <col min="19" max="19" width="2.6328125" style="11" bestFit="1" customWidth="1"/>
    <col min="20" max="20" width="7.90625" style="11" customWidth="1"/>
    <col min="21" max="21" width="7.26953125" style="11" customWidth="1"/>
    <col min="22" max="22" width="13.54296875" style="11" customWidth="1"/>
    <col min="23" max="23" width="13.453125" style="11" customWidth="1"/>
    <col min="24" max="39" width="8.7265625" style="2"/>
  </cols>
  <sheetData>
    <row r="1" spans="1:39" ht="32.5" customHeight="1" x14ac:dyDescent="0.35">
      <c r="A1" s="67" t="s">
        <v>202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</row>
    <row r="2" spans="1:39" ht="40" customHeight="1" x14ac:dyDescent="0.35">
      <c r="A2" s="68" t="s">
        <v>21</v>
      </c>
      <c r="B2" s="70" t="s">
        <v>22</v>
      </c>
      <c r="C2" s="72" t="s">
        <v>23</v>
      </c>
      <c r="D2" s="72" t="s">
        <v>24</v>
      </c>
      <c r="E2" s="72" t="s">
        <v>5</v>
      </c>
      <c r="F2" s="10" t="s">
        <v>25</v>
      </c>
      <c r="G2" s="75" t="s">
        <v>6</v>
      </c>
      <c r="H2" s="75" t="s">
        <v>7</v>
      </c>
      <c r="I2" s="68" t="s">
        <v>27</v>
      </c>
      <c r="J2" s="10" t="s">
        <v>28</v>
      </c>
      <c r="K2" s="68" t="s">
        <v>30</v>
      </c>
      <c r="L2" s="15" t="s">
        <v>31</v>
      </c>
      <c r="M2" s="15" t="s">
        <v>31</v>
      </c>
      <c r="N2" s="10" t="s">
        <v>34</v>
      </c>
      <c r="O2" s="84" t="s">
        <v>47</v>
      </c>
      <c r="P2" s="86" t="s">
        <v>36</v>
      </c>
      <c r="Q2" s="86"/>
      <c r="R2" s="87" t="s">
        <v>39</v>
      </c>
      <c r="S2" s="77" t="s">
        <v>40</v>
      </c>
      <c r="T2" s="78"/>
      <c r="U2" s="79"/>
      <c r="V2" s="68" t="s">
        <v>44</v>
      </c>
      <c r="W2" s="68" t="s">
        <v>45</v>
      </c>
    </row>
    <row r="3" spans="1:39" s="9" customFormat="1" ht="55" customHeight="1" x14ac:dyDescent="0.35">
      <c r="A3" s="69"/>
      <c r="B3" s="71"/>
      <c r="C3" s="73"/>
      <c r="D3" s="73"/>
      <c r="E3" s="73"/>
      <c r="F3" s="68" t="s">
        <v>26</v>
      </c>
      <c r="G3" s="76"/>
      <c r="H3" s="76"/>
      <c r="I3" s="69"/>
      <c r="J3" s="68" t="s">
        <v>29</v>
      </c>
      <c r="K3" s="69"/>
      <c r="L3" s="89" t="s">
        <v>32</v>
      </c>
      <c r="M3" s="89" t="s">
        <v>33</v>
      </c>
      <c r="N3" s="68" t="s">
        <v>35</v>
      </c>
      <c r="O3" s="85"/>
      <c r="P3" s="80" t="s">
        <v>37</v>
      </c>
      <c r="Q3" s="80" t="s">
        <v>38</v>
      </c>
      <c r="R3" s="88"/>
      <c r="S3" s="68" t="s">
        <v>41</v>
      </c>
      <c r="T3" s="68" t="s">
        <v>42</v>
      </c>
      <c r="U3" s="68" t="s">
        <v>43</v>
      </c>
      <c r="V3" s="69"/>
      <c r="W3" s="69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</row>
    <row r="4" spans="1:39" s="9" customFormat="1" ht="10.5" customHeight="1" x14ac:dyDescent="0.35">
      <c r="A4" s="69"/>
      <c r="B4" s="71"/>
      <c r="C4" s="73"/>
      <c r="D4" s="73"/>
      <c r="E4" s="73"/>
      <c r="F4" s="69"/>
      <c r="G4" s="76"/>
      <c r="H4" s="76"/>
      <c r="I4" s="69"/>
      <c r="J4" s="69"/>
      <c r="K4" s="69"/>
      <c r="L4" s="90"/>
      <c r="M4" s="90"/>
      <c r="N4" s="69"/>
      <c r="O4" s="82" t="s">
        <v>48</v>
      </c>
      <c r="P4" s="81"/>
      <c r="Q4" s="81"/>
      <c r="R4" s="88"/>
      <c r="S4" s="69"/>
      <c r="T4" s="69"/>
      <c r="U4" s="69"/>
      <c r="V4" s="69"/>
      <c r="W4" s="69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9" customFormat="1" ht="10.5" customHeight="1" x14ac:dyDescent="0.35">
      <c r="A5" s="69"/>
      <c r="B5" s="71"/>
      <c r="C5" s="73"/>
      <c r="D5" s="73"/>
      <c r="E5" s="73"/>
      <c r="F5" s="69"/>
      <c r="G5" s="76"/>
      <c r="H5" s="76"/>
      <c r="I5" s="69"/>
      <c r="J5" s="69"/>
      <c r="K5" s="69"/>
      <c r="L5" s="90"/>
      <c r="M5" s="90"/>
      <c r="N5" s="69"/>
      <c r="O5" s="83"/>
      <c r="P5" s="81"/>
      <c r="Q5" s="81"/>
      <c r="R5" s="88"/>
      <c r="S5" s="69"/>
      <c r="T5" s="69"/>
      <c r="U5" s="69"/>
      <c r="V5" s="69"/>
      <c r="W5" s="69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9" customFormat="1" ht="10.5" x14ac:dyDescent="0.35">
      <c r="A6" s="69"/>
      <c r="B6" s="71"/>
      <c r="C6" s="73"/>
      <c r="D6" s="73"/>
      <c r="E6" s="73"/>
      <c r="F6" s="69"/>
      <c r="G6" s="76"/>
      <c r="H6" s="76"/>
      <c r="I6" s="69"/>
      <c r="J6" s="69"/>
      <c r="K6" s="69"/>
      <c r="L6" s="90"/>
      <c r="M6" s="90"/>
      <c r="N6" s="69"/>
      <c r="O6" s="16" t="s">
        <v>86</v>
      </c>
      <c r="P6" s="81"/>
      <c r="Q6" s="81"/>
      <c r="R6" s="88"/>
      <c r="S6" s="69"/>
      <c r="T6" s="69"/>
      <c r="U6" s="69"/>
      <c r="V6" s="69"/>
      <c r="W6" s="69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s="9" customFormat="1" ht="10.5" x14ac:dyDescent="0.35">
      <c r="A7" s="69"/>
      <c r="B7" s="71"/>
      <c r="C7" s="73"/>
      <c r="D7" s="73"/>
      <c r="E7" s="74"/>
      <c r="F7" s="69"/>
      <c r="G7" s="76"/>
      <c r="H7" s="76"/>
      <c r="I7" s="69"/>
      <c r="J7" s="69"/>
      <c r="K7" s="69"/>
      <c r="L7" s="90"/>
      <c r="M7" s="90"/>
      <c r="N7" s="69"/>
      <c r="O7" s="17" t="s">
        <v>74</v>
      </c>
      <c r="P7" s="81"/>
      <c r="Q7" s="81"/>
      <c r="R7" s="88"/>
      <c r="S7" s="69"/>
      <c r="T7" s="69"/>
      <c r="U7" s="69"/>
      <c r="V7" s="69"/>
      <c r="W7" s="69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</row>
    <row r="8" spans="1:39" x14ac:dyDescent="0.35">
      <c r="A8" s="6">
        <v>1</v>
      </c>
      <c r="B8" s="13" t="s">
        <v>153</v>
      </c>
      <c r="C8" s="6" t="s">
        <v>106</v>
      </c>
      <c r="D8" s="6" t="s">
        <v>52</v>
      </c>
      <c r="E8" s="6">
        <v>1</v>
      </c>
      <c r="F8" s="6">
        <v>2</v>
      </c>
      <c r="G8" s="6" t="s">
        <v>18</v>
      </c>
      <c r="H8" s="94" t="s">
        <v>3</v>
      </c>
      <c r="I8" s="94" t="s">
        <v>2</v>
      </c>
      <c r="J8" s="6" t="s">
        <v>46</v>
      </c>
      <c r="K8" s="6" t="s">
        <v>46</v>
      </c>
      <c r="L8" s="6">
        <v>3</v>
      </c>
      <c r="M8" s="6">
        <v>5</v>
      </c>
      <c r="N8" s="6"/>
      <c r="O8" s="14" t="s">
        <v>48</v>
      </c>
      <c r="P8" s="6">
        <v>-8.5395000000000003</v>
      </c>
      <c r="Q8" s="6">
        <v>126.99515</v>
      </c>
      <c r="R8" s="6" t="s">
        <v>87</v>
      </c>
      <c r="S8" s="6" t="s">
        <v>49</v>
      </c>
      <c r="T8" s="6"/>
      <c r="U8" s="6"/>
      <c r="V8" s="6"/>
      <c r="W8" s="6"/>
    </row>
    <row r="9" spans="1:39" x14ac:dyDescent="0.35">
      <c r="A9" s="6">
        <v>2</v>
      </c>
      <c r="B9" s="13" t="s">
        <v>154</v>
      </c>
      <c r="C9" s="6" t="s">
        <v>106</v>
      </c>
      <c r="D9" s="6" t="s">
        <v>52</v>
      </c>
      <c r="E9" s="6">
        <v>1</v>
      </c>
      <c r="F9" s="6">
        <v>2</v>
      </c>
      <c r="G9" s="6" t="s">
        <v>18</v>
      </c>
      <c r="H9" s="94"/>
      <c r="I9" s="94"/>
      <c r="J9" s="6" t="s">
        <v>46</v>
      </c>
      <c r="K9" s="6" t="s">
        <v>46</v>
      </c>
      <c r="L9" s="6">
        <v>3</v>
      </c>
      <c r="M9" s="6">
        <v>5</v>
      </c>
      <c r="N9" s="6"/>
      <c r="O9" s="14" t="s">
        <v>48</v>
      </c>
      <c r="P9" s="6">
        <v>-8.5533999999999999</v>
      </c>
      <c r="Q9" s="6">
        <v>126.98761</v>
      </c>
      <c r="R9" s="6" t="s">
        <v>87</v>
      </c>
      <c r="S9" s="6" t="s">
        <v>49</v>
      </c>
      <c r="T9" s="6"/>
      <c r="U9" s="6"/>
      <c r="V9" s="6"/>
      <c r="W9" s="6"/>
    </row>
    <row r="10" spans="1:39" x14ac:dyDescent="0.35">
      <c r="A10" s="6">
        <v>3</v>
      </c>
      <c r="B10" s="13" t="s">
        <v>155</v>
      </c>
      <c r="C10" s="6" t="s">
        <v>118</v>
      </c>
      <c r="D10" s="6" t="s">
        <v>52</v>
      </c>
      <c r="E10" s="6">
        <v>1</v>
      </c>
      <c r="F10" s="6">
        <v>7</v>
      </c>
      <c r="G10" s="6" t="s">
        <v>18</v>
      </c>
      <c r="H10" s="94"/>
      <c r="I10" s="94"/>
      <c r="J10" s="6" t="s">
        <v>46</v>
      </c>
      <c r="K10" s="6" t="s">
        <v>46</v>
      </c>
      <c r="L10" s="6">
        <v>25</v>
      </c>
      <c r="M10" s="6">
        <v>7</v>
      </c>
      <c r="N10" s="6"/>
      <c r="O10" s="14" t="s">
        <v>48</v>
      </c>
      <c r="P10" s="6">
        <v>-8.5901399999999999</v>
      </c>
      <c r="Q10" s="6">
        <v>126.99879</v>
      </c>
      <c r="R10" s="6" t="s">
        <v>87</v>
      </c>
      <c r="S10" s="6" t="s">
        <v>49</v>
      </c>
      <c r="T10" s="6"/>
      <c r="U10" s="6"/>
      <c r="V10" s="6"/>
      <c r="W10" s="6"/>
    </row>
    <row r="11" spans="1:39" x14ac:dyDescent="0.35">
      <c r="A11" s="6">
        <v>4</v>
      </c>
      <c r="B11" s="13"/>
      <c r="C11" s="6" t="s">
        <v>106</v>
      </c>
      <c r="D11" s="6" t="s">
        <v>52</v>
      </c>
      <c r="E11" s="6">
        <v>1</v>
      </c>
      <c r="F11" s="6">
        <v>2</v>
      </c>
      <c r="G11" s="6" t="s">
        <v>18</v>
      </c>
      <c r="H11" s="94"/>
      <c r="I11" s="94"/>
      <c r="J11" s="6" t="s">
        <v>46</v>
      </c>
      <c r="K11" s="6" t="s">
        <v>46</v>
      </c>
      <c r="L11" s="6">
        <v>4</v>
      </c>
      <c r="M11" s="6">
        <v>5</v>
      </c>
      <c r="N11" s="6"/>
      <c r="O11" s="14" t="s">
        <v>48</v>
      </c>
      <c r="P11" s="6">
        <v>-8.5964700000000001</v>
      </c>
      <c r="Q11" s="6">
        <v>127.00009</v>
      </c>
      <c r="R11" s="6" t="s">
        <v>87</v>
      </c>
      <c r="S11" s="6" t="s">
        <v>49</v>
      </c>
      <c r="T11" s="6"/>
      <c r="U11" s="6"/>
      <c r="V11" s="6"/>
      <c r="W11" s="6"/>
    </row>
    <row r="12" spans="1:39" x14ac:dyDescent="0.35">
      <c r="A12" s="6">
        <v>5</v>
      </c>
      <c r="B12" s="13"/>
      <c r="C12" s="6" t="s">
        <v>106</v>
      </c>
      <c r="D12" s="6" t="s">
        <v>52</v>
      </c>
      <c r="E12" s="6">
        <v>1</v>
      </c>
      <c r="F12" s="6">
        <v>2</v>
      </c>
      <c r="G12" s="6" t="s">
        <v>18</v>
      </c>
      <c r="H12" s="94"/>
      <c r="I12" s="94"/>
      <c r="J12" s="6" t="s">
        <v>46</v>
      </c>
      <c r="K12" s="6" t="s">
        <v>46</v>
      </c>
      <c r="L12" s="6">
        <v>4</v>
      </c>
      <c r="M12" s="6">
        <v>5</v>
      </c>
      <c r="N12" s="6"/>
      <c r="O12" s="14" t="s">
        <v>48</v>
      </c>
      <c r="P12" s="6">
        <v>-8.6017700000000001</v>
      </c>
      <c r="Q12" s="6">
        <v>127.00294</v>
      </c>
      <c r="R12" s="6" t="s">
        <v>87</v>
      </c>
      <c r="S12" s="6" t="s">
        <v>49</v>
      </c>
      <c r="T12" s="6"/>
      <c r="U12" s="6"/>
      <c r="V12" s="6"/>
      <c r="W12" s="6"/>
    </row>
    <row r="13" spans="1:39" x14ac:dyDescent="0.35">
      <c r="A13" s="6">
        <v>6</v>
      </c>
      <c r="B13" s="13"/>
      <c r="C13" s="6" t="s">
        <v>106</v>
      </c>
      <c r="D13" s="6" t="s">
        <v>52</v>
      </c>
      <c r="E13" s="6">
        <v>1</v>
      </c>
      <c r="F13" s="6">
        <v>2</v>
      </c>
      <c r="G13" s="6" t="s">
        <v>18</v>
      </c>
      <c r="H13" s="94"/>
      <c r="I13" s="94"/>
      <c r="J13" s="6" t="s">
        <v>46</v>
      </c>
      <c r="K13" s="6" t="s">
        <v>46</v>
      </c>
      <c r="L13" s="6">
        <v>2</v>
      </c>
      <c r="M13" s="6">
        <v>5</v>
      </c>
      <c r="N13" s="6"/>
      <c r="O13" s="14" t="s">
        <v>48</v>
      </c>
      <c r="P13" s="6">
        <v>-8.6055499999999991</v>
      </c>
      <c r="Q13" s="6">
        <v>127.0017</v>
      </c>
      <c r="R13" s="6" t="s">
        <v>87</v>
      </c>
      <c r="S13" s="6" t="s">
        <v>49</v>
      </c>
      <c r="T13" s="6"/>
      <c r="U13" s="6"/>
      <c r="V13" s="6"/>
      <c r="W13" s="6"/>
    </row>
    <row r="14" spans="1:39" x14ac:dyDescent="0.35">
      <c r="A14" s="6">
        <v>7</v>
      </c>
      <c r="B14" s="13" t="s">
        <v>156</v>
      </c>
      <c r="C14" s="6" t="s">
        <v>106</v>
      </c>
      <c r="D14" s="6" t="s">
        <v>52</v>
      </c>
      <c r="E14" s="6">
        <v>1</v>
      </c>
      <c r="F14" s="6">
        <v>2</v>
      </c>
      <c r="G14" s="6" t="s">
        <v>17</v>
      </c>
      <c r="H14" s="94"/>
      <c r="I14" s="94"/>
      <c r="J14" s="6" t="s">
        <v>46</v>
      </c>
      <c r="K14" s="6" t="s">
        <v>46</v>
      </c>
      <c r="L14" s="6">
        <v>2</v>
      </c>
      <c r="M14" s="6">
        <v>5</v>
      </c>
      <c r="N14" s="6"/>
      <c r="O14" s="14" t="s">
        <v>48</v>
      </c>
      <c r="P14" s="6">
        <v>-8.6329100000000007</v>
      </c>
      <c r="Q14" s="6">
        <v>127.01271</v>
      </c>
      <c r="R14" s="6" t="s">
        <v>87</v>
      </c>
      <c r="S14" s="6" t="s">
        <v>49</v>
      </c>
      <c r="T14" s="6"/>
      <c r="U14" s="6"/>
      <c r="V14" s="6"/>
      <c r="W14" s="6"/>
    </row>
    <row r="15" spans="1:39" x14ac:dyDescent="0.35">
      <c r="A15" s="6">
        <v>8</v>
      </c>
      <c r="B15" s="13" t="s">
        <v>157</v>
      </c>
      <c r="C15" s="6" t="s">
        <v>106</v>
      </c>
      <c r="D15" s="6" t="s">
        <v>52</v>
      </c>
      <c r="E15" s="6">
        <v>1</v>
      </c>
      <c r="F15" s="6">
        <v>3</v>
      </c>
      <c r="G15" s="6" t="s">
        <v>17</v>
      </c>
      <c r="H15" s="94"/>
      <c r="I15" s="94"/>
      <c r="J15" s="6" t="s">
        <v>46</v>
      </c>
      <c r="K15" s="6" t="s">
        <v>46</v>
      </c>
      <c r="L15" s="6">
        <v>8</v>
      </c>
      <c r="M15" s="6">
        <v>6</v>
      </c>
      <c r="N15" s="6"/>
      <c r="O15" s="24" t="s">
        <v>86</v>
      </c>
      <c r="P15" s="6">
        <v>-8.6437200000000001</v>
      </c>
      <c r="Q15" s="6">
        <v>127.01425999999999</v>
      </c>
      <c r="R15" s="6" t="s">
        <v>87</v>
      </c>
      <c r="S15" s="6"/>
      <c r="T15" s="6"/>
      <c r="U15" s="6" t="s">
        <v>77</v>
      </c>
      <c r="V15" s="6" t="s">
        <v>158</v>
      </c>
      <c r="W15" s="6" t="s">
        <v>130</v>
      </c>
    </row>
    <row r="16" spans="1:39" x14ac:dyDescent="0.35">
      <c r="A16" s="6">
        <v>9</v>
      </c>
      <c r="B16" s="13" t="s">
        <v>159</v>
      </c>
      <c r="C16" s="6" t="s">
        <v>98</v>
      </c>
      <c r="D16" s="6" t="s">
        <v>52</v>
      </c>
      <c r="E16" s="6">
        <v>1</v>
      </c>
      <c r="F16" s="6"/>
      <c r="G16" s="6" t="s">
        <v>17</v>
      </c>
      <c r="H16" s="94"/>
      <c r="I16" s="94"/>
      <c r="J16" s="6" t="s">
        <v>46</v>
      </c>
      <c r="K16" s="6" t="s">
        <v>46</v>
      </c>
      <c r="L16" s="6">
        <v>20</v>
      </c>
      <c r="M16" s="6">
        <v>5</v>
      </c>
      <c r="N16" s="6"/>
      <c r="O16" s="14" t="s">
        <v>48</v>
      </c>
      <c r="P16" s="6">
        <v>-8.6760999999999999</v>
      </c>
      <c r="Q16" s="6">
        <v>126.98832</v>
      </c>
      <c r="R16" s="6" t="s">
        <v>87</v>
      </c>
      <c r="S16" s="6" t="s">
        <v>49</v>
      </c>
      <c r="T16" s="6"/>
      <c r="U16" s="6"/>
      <c r="V16" s="6"/>
      <c r="W16" s="6"/>
    </row>
    <row r="17" spans="1:39" x14ac:dyDescent="0.35">
      <c r="A17" s="6">
        <v>10</v>
      </c>
      <c r="B17" s="13" t="s">
        <v>160</v>
      </c>
      <c r="C17" s="6" t="s">
        <v>106</v>
      </c>
      <c r="D17" s="6" t="s">
        <v>52</v>
      </c>
      <c r="E17" s="6">
        <v>1</v>
      </c>
      <c r="F17" s="6">
        <v>4</v>
      </c>
      <c r="G17" s="6" t="s">
        <v>17</v>
      </c>
      <c r="H17" s="94"/>
      <c r="I17" s="94"/>
      <c r="J17" s="6" t="s">
        <v>46</v>
      </c>
      <c r="K17" s="6" t="s">
        <v>46</v>
      </c>
      <c r="L17" s="6">
        <v>10</v>
      </c>
      <c r="M17" s="6">
        <v>6</v>
      </c>
      <c r="N17" s="6"/>
      <c r="O17" s="14" t="s">
        <v>48</v>
      </c>
      <c r="P17" s="6">
        <v>-8.6673399999999994</v>
      </c>
      <c r="Q17" s="6">
        <v>126.96862</v>
      </c>
      <c r="R17" s="6" t="s">
        <v>87</v>
      </c>
      <c r="S17" s="6" t="s">
        <v>49</v>
      </c>
      <c r="T17" s="6"/>
      <c r="U17" s="6"/>
      <c r="V17" s="6"/>
      <c r="W17" s="6"/>
    </row>
    <row r="18" spans="1:39" s="3" customFormat="1" x14ac:dyDescent="0.35">
      <c r="A18" s="101" t="s">
        <v>193</v>
      </c>
      <c r="B18" s="101"/>
      <c r="C18" s="101"/>
      <c r="D18" s="19"/>
      <c r="E18" s="19">
        <f>SUM(E8:E17)</f>
        <v>10</v>
      </c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</row>
    <row r="20" spans="1:39" x14ac:dyDescent="0.35">
      <c r="D20" s="25" t="s">
        <v>48</v>
      </c>
      <c r="E20" s="18">
        <f>COUNTA(O8:O14,O16:O17)</f>
        <v>9</v>
      </c>
    </row>
    <row r="21" spans="1:39" x14ac:dyDescent="0.35">
      <c r="D21" s="26" t="s">
        <v>86</v>
      </c>
      <c r="E21" s="18">
        <f>COUNTA(O15)</f>
        <v>1</v>
      </c>
    </row>
    <row r="22" spans="1:39" ht="21" x14ac:dyDescent="0.35">
      <c r="D22" s="27" t="s">
        <v>177</v>
      </c>
      <c r="E22" s="18">
        <v>0</v>
      </c>
    </row>
  </sheetData>
  <mergeCells count="30">
    <mergeCell ref="A1:W1"/>
    <mergeCell ref="A2:A7"/>
    <mergeCell ref="B2:B7"/>
    <mergeCell ref="C2:C7"/>
    <mergeCell ref="D2:D7"/>
    <mergeCell ref="E2:E7"/>
    <mergeCell ref="G2:G7"/>
    <mergeCell ref="H2:H7"/>
    <mergeCell ref="I2:I7"/>
    <mergeCell ref="K2:K7"/>
    <mergeCell ref="R2:R7"/>
    <mergeCell ref="S2:U2"/>
    <mergeCell ref="V2:V7"/>
    <mergeCell ref="W2:W7"/>
    <mergeCell ref="Q3:Q7"/>
    <mergeCell ref="S3:S7"/>
    <mergeCell ref="T3:T7"/>
    <mergeCell ref="U3:U7"/>
    <mergeCell ref="L3:L7"/>
    <mergeCell ref="M3:M7"/>
    <mergeCell ref="N3:N7"/>
    <mergeCell ref="P3:P7"/>
    <mergeCell ref="O4:O5"/>
    <mergeCell ref="O2:O3"/>
    <mergeCell ref="P2:Q2"/>
    <mergeCell ref="H8:H17"/>
    <mergeCell ref="I8:I17"/>
    <mergeCell ref="A18:C18"/>
    <mergeCell ref="F3:F7"/>
    <mergeCell ref="J3:J7"/>
  </mergeCells>
  <pageMargins left="0.61" right="0.35433070866141736" top="0.6692913385826772" bottom="0.74803149606299213" header="0.31496062992125984" footer="0.31496062992125984"/>
  <pageSetup scale="75" orientation="landscape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CB197-4627-4392-8C35-72C649D2AEE0}">
  <dimension ref="A1:AM52"/>
  <sheetViews>
    <sheetView view="pageBreakPreview" topLeftCell="A26" zoomScale="90" zoomScaleNormal="70" zoomScaleSheetLayoutView="90" workbookViewId="0">
      <selection sqref="A1:W1"/>
    </sheetView>
  </sheetViews>
  <sheetFormatPr defaultRowHeight="14.5" x14ac:dyDescent="0.35"/>
  <cols>
    <col min="1" max="1" width="3.54296875" style="11" bestFit="1" customWidth="1"/>
    <col min="2" max="2" width="12.7265625" style="11" customWidth="1"/>
    <col min="3" max="3" width="10.6328125" style="11" bestFit="1" customWidth="1"/>
    <col min="4" max="4" width="5.54296875" style="11" bestFit="1" customWidth="1"/>
    <col min="5" max="5" width="3.90625" style="11" bestFit="1" customWidth="1"/>
    <col min="6" max="6" width="4.54296875" style="11" bestFit="1" customWidth="1"/>
    <col min="7" max="7" width="6.1796875" style="11" customWidth="1"/>
    <col min="8" max="8" width="9.26953125" style="11" customWidth="1"/>
    <col min="9" max="9" width="5.6328125" style="11" customWidth="1"/>
    <col min="10" max="10" width="6.1796875" style="11" customWidth="1"/>
    <col min="11" max="11" width="10" style="11" customWidth="1"/>
    <col min="12" max="12" width="4.08984375" style="11" bestFit="1" customWidth="1"/>
    <col min="13" max="13" width="2.6328125" style="11" bestFit="1" customWidth="1"/>
    <col min="14" max="14" width="3.26953125" style="11" bestFit="1" customWidth="1"/>
    <col min="15" max="18" width="8.7265625" style="11"/>
    <col min="19" max="19" width="2.6328125" style="11" bestFit="1" customWidth="1"/>
    <col min="20" max="20" width="7.90625" style="11" customWidth="1"/>
    <col min="21" max="21" width="7.26953125" style="11" customWidth="1"/>
    <col min="22" max="22" width="13.54296875" style="11" customWidth="1"/>
    <col min="23" max="23" width="13.453125" style="11" customWidth="1"/>
    <col min="24" max="39" width="8.7265625" style="2"/>
  </cols>
  <sheetData>
    <row r="1" spans="1:39" ht="32.5" customHeight="1" x14ac:dyDescent="0.35">
      <c r="A1" s="67" t="s">
        <v>203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</row>
    <row r="2" spans="1:39" ht="40" customHeight="1" x14ac:dyDescent="0.35">
      <c r="A2" s="68" t="s">
        <v>21</v>
      </c>
      <c r="B2" s="70" t="s">
        <v>22</v>
      </c>
      <c r="C2" s="72" t="s">
        <v>23</v>
      </c>
      <c r="D2" s="72" t="s">
        <v>24</v>
      </c>
      <c r="E2" s="72" t="s">
        <v>5</v>
      </c>
      <c r="F2" s="10" t="s">
        <v>25</v>
      </c>
      <c r="G2" s="75" t="s">
        <v>6</v>
      </c>
      <c r="H2" s="75" t="s">
        <v>7</v>
      </c>
      <c r="I2" s="68" t="s">
        <v>27</v>
      </c>
      <c r="J2" s="10" t="s">
        <v>28</v>
      </c>
      <c r="K2" s="68" t="s">
        <v>30</v>
      </c>
      <c r="L2" s="15" t="s">
        <v>31</v>
      </c>
      <c r="M2" s="15" t="s">
        <v>31</v>
      </c>
      <c r="N2" s="10" t="s">
        <v>34</v>
      </c>
      <c r="O2" s="84" t="s">
        <v>47</v>
      </c>
      <c r="P2" s="86" t="s">
        <v>36</v>
      </c>
      <c r="Q2" s="86"/>
      <c r="R2" s="87" t="s">
        <v>39</v>
      </c>
      <c r="S2" s="77" t="s">
        <v>40</v>
      </c>
      <c r="T2" s="78"/>
      <c r="U2" s="79"/>
      <c r="V2" s="68" t="s">
        <v>44</v>
      </c>
      <c r="W2" s="68" t="s">
        <v>45</v>
      </c>
    </row>
    <row r="3" spans="1:39" s="9" customFormat="1" ht="55" customHeight="1" x14ac:dyDescent="0.35">
      <c r="A3" s="69"/>
      <c r="B3" s="71"/>
      <c r="C3" s="73"/>
      <c r="D3" s="73"/>
      <c r="E3" s="73"/>
      <c r="F3" s="68" t="s">
        <v>26</v>
      </c>
      <c r="G3" s="76"/>
      <c r="H3" s="76"/>
      <c r="I3" s="69"/>
      <c r="J3" s="68" t="s">
        <v>29</v>
      </c>
      <c r="K3" s="69"/>
      <c r="L3" s="89" t="s">
        <v>32</v>
      </c>
      <c r="M3" s="89" t="s">
        <v>33</v>
      </c>
      <c r="N3" s="68" t="s">
        <v>35</v>
      </c>
      <c r="O3" s="85"/>
      <c r="P3" s="80" t="s">
        <v>37</v>
      </c>
      <c r="Q3" s="80" t="s">
        <v>38</v>
      </c>
      <c r="R3" s="88"/>
      <c r="S3" s="68" t="s">
        <v>41</v>
      </c>
      <c r="T3" s="68" t="s">
        <v>42</v>
      </c>
      <c r="U3" s="68" t="s">
        <v>43</v>
      </c>
      <c r="V3" s="69"/>
      <c r="W3" s="69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</row>
    <row r="4" spans="1:39" s="9" customFormat="1" ht="10.5" customHeight="1" x14ac:dyDescent="0.35">
      <c r="A4" s="69"/>
      <c r="B4" s="71"/>
      <c r="C4" s="73"/>
      <c r="D4" s="73"/>
      <c r="E4" s="73"/>
      <c r="F4" s="69"/>
      <c r="G4" s="76"/>
      <c r="H4" s="76"/>
      <c r="I4" s="69"/>
      <c r="J4" s="69"/>
      <c r="K4" s="69"/>
      <c r="L4" s="90"/>
      <c r="M4" s="90"/>
      <c r="N4" s="69"/>
      <c r="O4" s="82" t="s">
        <v>48</v>
      </c>
      <c r="P4" s="81"/>
      <c r="Q4" s="81"/>
      <c r="R4" s="88"/>
      <c r="S4" s="69"/>
      <c r="T4" s="69"/>
      <c r="U4" s="69"/>
      <c r="V4" s="69"/>
      <c r="W4" s="69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9" customFormat="1" ht="10.5" customHeight="1" x14ac:dyDescent="0.35">
      <c r="A5" s="69"/>
      <c r="B5" s="71"/>
      <c r="C5" s="73"/>
      <c r="D5" s="73"/>
      <c r="E5" s="73"/>
      <c r="F5" s="69"/>
      <c r="G5" s="76"/>
      <c r="H5" s="76"/>
      <c r="I5" s="69"/>
      <c r="J5" s="69"/>
      <c r="K5" s="69"/>
      <c r="L5" s="90"/>
      <c r="M5" s="90"/>
      <c r="N5" s="69"/>
      <c r="O5" s="83"/>
      <c r="P5" s="81"/>
      <c r="Q5" s="81"/>
      <c r="R5" s="88"/>
      <c r="S5" s="69"/>
      <c r="T5" s="69"/>
      <c r="U5" s="69"/>
      <c r="V5" s="69"/>
      <c r="W5" s="69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9" customFormat="1" ht="10.5" x14ac:dyDescent="0.35">
      <c r="A6" s="69"/>
      <c r="B6" s="71"/>
      <c r="C6" s="73"/>
      <c r="D6" s="73"/>
      <c r="E6" s="73"/>
      <c r="F6" s="69"/>
      <c r="G6" s="76"/>
      <c r="H6" s="76"/>
      <c r="I6" s="69"/>
      <c r="J6" s="69"/>
      <c r="K6" s="69"/>
      <c r="L6" s="90"/>
      <c r="M6" s="90"/>
      <c r="N6" s="69"/>
      <c r="O6" s="16" t="s">
        <v>86</v>
      </c>
      <c r="P6" s="81"/>
      <c r="Q6" s="81"/>
      <c r="R6" s="88"/>
      <c r="S6" s="69"/>
      <c r="T6" s="69"/>
      <c r="U6" s="69"/>
      <c r="V6" s="69"/>
      <c r="W6" s="69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s="9" customFormat="1" ht="10.5" x14ac:dyDescent="0.35">
      <c r="A7" s="69"/>
      <c r="B7" s="71"/>
      <c r="C7" s="73"/>
      <c r="D7" s="73"/>
      <c r="E7" s="74"/>
      <c r="F7" s="69"/>
      <c r="G7" s="76"/>
      <c r="H7" s="76"/>
      <c r="I7" s="69"/>
      <c r="J7" s="69"/>
      <c r="K7" s="69"/>
      <c r="L7" s="90"/>
      <c r="M7" s="90"/>
      <c r="N7" s="69"/>
      <c r="O7" s="17" t="s">
        <v>74</v>
      </c>
      <c r="P7" s="81"/>
      <c r="Q7" s="81"/>
      <c r="R7" s="88"/>
      <c r="S7" s="69"/>
      <c r="T7" s="69"/>
      <c r="U7" s="69"/>
      <c r="V7" s="69"/>
      <c r="W7" s="69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</row>
    <row r="8" spans="1:39" x14ac:dyDescent="0.35">
      <c r="A8" s="6">
        <v>1</v>
      </c>
      <c r="B8" s="13" t="s">
        <v>161</v>
      </c>
      <c r="C8" s="6" t="s">
        <v>123</v>
      </c>
      <c r="D8" s="6" t="s">
        <v>52</v>
      </c>
      <c r="E8" s="6">
        <v>1</v>
      </c>
      <c r="F8" s="6">
        <v>2</v>
      </c>
      <c r="G8" s="6" t="s">
        <v>15</v>
      </c>
      <c r="H8" s="94" t="s">
        <v>1</v>
      </c>
      <c r="I8" s="94" t="s">
        <v>2</v>
      </c>
      <c r="J8" s="6" t="s">
        <v>46</v>
      </c>
      <c r="K8" s="6" t="s">
        <v>46</v>
      </c>
      <c r="L8" s="6">
        <v>3</v>
      </c>
      <c r="M8" s="6">
        <v>6</v>
      </c>
      <c r="N8" s="6"/>
      <c r="O8" s="24" t="s">
        <v>86</v>
      </c>
      <c r="P8" s="6">
        <v>-8.5240899999999993</v>
      </c>
      <c r="Q8" s="6">
        <v>126.84157</v>
      </c>
      <c r="R8" s="6" t="s">
        <v>87</v>
      </c>
      <c r="S8" s="6"/>
      <c r="T8" s="6" t="s">
        <v>162</v>
      </c>
      <c r="U8" s="6"/>
      <c r="V8" s="6"/>
      <c r="W8" s="6"/>
    </row>
    <row r="9" spans="1:39" x14ac:dyDescent="0.35">
      <c r="A9" s="6">
        <v>2</v>
      </c>
      <c r="B9" s="13" t="s">
        <v>163</v>
      </c>
      <c r="C9" s="6" t="s">
        <v>106</v>
      </c>
      <c r="D9" s="6" t="s">
        <v>52</v>
      </c>
      <c r="E9" s="6">
        <v>1</v>
      </c>
      <c r="F9" s="6">
        <v>2</v>
      </c>
      <c r="G9" s="6" t="s">
        <v>15</v>
      </c>
      <c r="H9" s="94"/>
      <c r="I9" s="94"/>
      <c r="J9" s="6" t="s">
        <v>46</v>
      </c>
      <c r="K9" s="6" t="s">
        <v>46</v>
      </c>
      <c r="L9" s="6">
        <v>5</v>
      </c>
      <c r="M9" s="6">
        <v>6</v>
      </c>
      <c r="N9" s="6"/>
      <c r="O9" s="14" t="s">
        <v>48</v>
      </c>
      <c r="P9" s="6">
        <v>-8.5262499999999992</v>
      </c>
      <c r="Q9" s="6">
        <v>126.84106</v>
      </c>
      <c r="R9" s="6" t="s">
        <v>87</v>
      </c>
      <c r="S9" s="6" t="s">
        <v>49</v>
      </c>
      <c r="T9" s="6"/>
      <c r="U9" s="6"/>
      <c r="V9" s="6"/>
      <c r="W9" s="6"/>
    </row>
    <row r="10" spans="1:39" x14ac:dyDescent="0.35">
      <c r="A10" s="6">
        <v>3</v>
      </c>
      <c r="B10" s="13" t="s">
        <v>164</v>
      </c>
      <c r="C10" s="6" t="s">
        <v>98</v>
      </c>
      <c r="D10" s="6" t="s">
        <v>52</v>
      </c>
      <c r="E10" s="6">
        <v>1</v>
      </c>
      <c r="F10" s="6"/>
      <c r="G10" s="6" t="s">
        <v>168</v>
      </c>
      <c r="H10" s="94"/>
      <c r="I10" s="94"/>
      <c r="J10" s="6" t="s">
        <v>46</v>
      </c>
      <c r="K10" s="6" t="s">
        <v>46</v>
      </c>
      <c r="L10" s="6">
        <v>20</v>
      </c>
      <c r="M10" s="6">
        <v>6</v>
      </c>
      <c r="N10" s="6"/>
      <c r="O10" s="24" t="s">
        <v>86</v>
      </c>
      <c r="P10" s="6">
        <v>-8.5290700000000008</v>
      </c>
      <c r="Q10" s="6">
        <v>126.83998</v>
      </c>
      <c r="R10" s="6" t="s">
        <v>87</v>
      </c>
      <c r="S10" s="6"/>
      <c r="T10" s="6"/>
      <c r="U10" s="6" t="s">
        <v>77</v>
      </c>
      <c r="V10" s="6" t="s">
        <v>158</v>
      </c>
      <c r="W10" s="6" t="s">
        <v>130</v>
      </c>
    </row>
    <row r="11" spans="1:39" x14ac:dyDescent="0.35">
      <c r="A11" s="6">
        <v>4</v>
      </c>
      <c r="B11" s="13"/>
      <c r="C11" s="6" t="s">
        <v>123</v>
      </c>
      <c r="D11" s="6" t="s">
        <v>52</v>
      </c>
      <c r="E11" s="6">
        <v>1</v>
      </c>
      <c r="F11" s="6">
        <v>2</v>
      </c>
      <c r="G11" s="6" t="s">
        <v>168</v>
      </c>
      <c r="H11" s="94"/>
      <c r="I11" s="94"/>
      <c r="J11" s="6" t="s">
        <v>46</v>
      </c>
      <c r="K11" s="6" t="s">
        <v>46</v>
      </c>
      <c r="L11" s="6">
        <v>3</v>
      </c>
      <c r="M11" s="6">
        <v>5</v>
      </c>
      <c r="N11" s="6"/>
      <c r="O11" s="24" t="s">
        <v>86</v>
      </c>
      <c r="P11" s="6">
        <v>-8.5322399999999998</v>
      </c>
      <c r="Q11" s="6">
        <v>126.84233</v>
      </c>
      <c r="R11" s="6" t="s">
        <v>87</v>
      </c>
      <c r="S11" s="6"/>
      <c r="T11" s="6"/>
      <c r="U11" s="6" t="s">
        <v>77</v>
      </c>
      <c r="V11" s="6" t="s">
        <v>165</v>
      </c>
      <c r="W11" s="6" t="s">
        <v>130</v>
      </c>
    </row>
    <row r="12" spans="1:39" x14ac:dyDescent="0.35">
      <c r="A12" s="6">
        <v>5</v>
      </c>
      <c r="B12" s="13"/>
      <c r="C12" s="6" t="s">
        <v>106</v>
      </c>
      <c r="D12" s="6" t="s">
        <v>52</v>
      </c>
      <c r="E12" s="6">
        <v>1</v>
      </c>
      <c r="F12" s="6">
        <v>2</v>
      </c>
      <c r="G12" s="6" t="s">
        <v>168</v>
      </c>
      <c r="H12" s="94"/>
      <c r="I12" s="94"/>
      <c r="J12" s="6" t="s">
        <v>46</v>
      </c>
      <c r="K12" s="6" t="s">
        <v>46</v>
      </c>
      <c r="L12" s="6">
        <v>5</v>
      </c>
      <c r="M12" s="6">
        <v>6</v>
      </c>
      <c r="N12" s="6"/>
      <c r="O12" s="24" t="s">
        <v>86</v>
      </c>
      <c r="P12" s="6">
        <v>-8.5325299999999995</v>
      </c>
      <c r="Q12" s="6">
        <v>126.84264</v>
      </c>
      <c r="R12" s="6" t="s">
        <v>87</v>
      </c>
      <c r="S12" s="6"/>
      <c r="T12" s="6"/>
      <c r="U12" s="6" t="s">
        <v>77</v>
      </c>
      <c r="V12" s="6"/>
      <c r="W12" s="6"/>
    </row>
    <row r="13" spans="1:39" x14ac:dyDescent="0.35">
      <c r="A13" s="6">
        <v>6</v>
      </c>
      <c r="B13" s="13" t="s">
        <v>166</v>
      </c>
      <c r="C13" s="6" t="s">
        <v>106</v>
      </c>
      <c r="D13" s="6" t="s">
        <v>52</v>
      </c>
      <c r="E13" s="6">
        <v>1</v>
      </c>
      <c r="F13" s="6">
        <v>2</v>
      </c>
      <c r="G13" s="6" t="s">
        <v>168</v>
      </c>
      <c r="H13" s="94"/>
      <c r="I13" s="94"/>
      <c r="J13" s="6" t="s">
        <v>46</v>
      </c>
      <c r="K13" s="6" t="s">
        <v>46</v>
      </c>
      <c r="L13" s="6">
        <v>4</v>
      </c>
      <c r="M13" s="6">
        <v>6</v>
      </c>
      <c r="N13" s="6"/>
      <c r="O13" s="14" t="s">
        <v>48</v>
      </c>
      <c r="P13" s="6">
        <v>-8.5351900000000001</v>
      </c>
      <c r="Q13" s="6">
        <v>126.84398</v>
      </c>
      <c r="R13" s="6" t="s">
        <v>87</v>
      </c>
      <c r="S13" s="6" t="s">
        <v>49</v>
      </c>
      <c r="T13" s="6"/>
      <c r="U13" s="6"/>
      <c r="V13" s="6"/>
      <c r="W13" s="6"/>
    </row>
    <row r="14" spans="1:39" s="2" customFormat="1" ht="14" x14ac:dyDescent="0.35">
      <c r="A14" s="6">
        <v>7</v>
      </c>
      <c r="B14" s="13"/>
      <c r="C14" s="6" t="s">
        <v>106</v>
      </c>
      <c r="D14" s="6" t="s">
        <v>52</v>
      </c>
      <c r="E14" s="6">
        <v>1</v>
      </c>
      <c r="F14" s="6">
        <v>2</v>
      </c>
      <c r="G14" s="6" t="s">
        <v>168</v>
      </c>
      <c r="H14" s="94"/>
      <c r="I14" s="94"/>
      <c r="J14" s="6" t="s">
        <v>46</v>
      </c>
      <c r="K14" s="6" t="s">
        <v>46</v>
      </c>
      <c r="L14" s="6">
        <v>8</v>
      </c>
      <c r="M14" s="6">
        <v>6</v>
      </c>
      <c r="N14" s="6"/>
      <c r="O14" s="14" t="s">
        <v>48</v>
      </c>
      <c r="P14" s="6">
        <v>-8.5349199999999996</v>
      </c>
      <c r="Q14" s="6">
        <v>126.83975</v>
      </c>
      <c r="R14" s="6" t="s">
        <v>87</v>
      </c>
      <c r="S14" s="6" t="s">
        <v>49</v>
      </c>
      <c r="T14" s="6"/>
      <c r="U14" s="6"/>
      <c r="V14" s="6"/>
      <c r="W14" s="6"/>
    </row>
    <row r="15" spans="1:39" s="2" customFormat="1" ht="14" x14ac:dyDescent="0.35">
      <c r="A15" s="6">
        <v>8</v>
      </c>
      <c r="B15" s="13" t="s">
        <v>1</v>
      </c>
      <c r="C15" s="6" t="s">
        <v>106</v>
      </c>
      <c r="D15" s="6" t="s">
        <v>52</v>
      </c>
      <c r="E15" s="6">
        <v>1</v>
      </c>
      <c r="F15" s="6">
        <v>2</v>
      </c>
      <c r="G15" s="6" t="s">
        <v>168</v>
      </c>
      <c r="H15" s="94"/>
      <c r="I15" s="94"/>
      <c r="J15" s="6" t="s">
        <v>46</v>
      </c>
      <c r="K15" s="6" t="s">
        <v>46</v>
      </c>
      <c r="L15" s="6">
        <v>4</v>
      </c>
      <c r="M15" s="6">
        <v>6</v>
      </c>
      <c r="N15" s="6"/>
      <c r="O15" s="14" t="s">
        <v>48</v>
      </c>
      <c r="P15" s="6">
        <v>-8.5542999999999996</v>
      </c>
      <c r="Q15" s="6">
        <v>126.82875</v>
      </c>
      <c r="R15" s="6" t="s">
        <v>104</v>
      </c>
      <c r="S15" s="6" t="s">
        <v>49</v>
      </c>
      <c r="T15" s="6"/>
      <c r="U15" s="6"/>
      <c r="V15" s="6"/>
      <c r="W15" s="6"/>
    </row>
    <row r="16" spans="1:39" s="2" customFormat="1" ht="14" x14ac:dyDescent="0.35">
      <c r="A16" s="6">
        <v>9</v>
      </c>
      <c r="B16" s="13" t="s">
        <v>11</v>
      </c>
      <c r="C16" s="6" t="s">
        <v>106</v>
      </c>
      <c r="D16" s="6" t="s">
        <v>52</v>
      </c>
      <c r="E16" s="6">
        <v>1</v>
      </c>
      <c r="F16" s="6">
        <v>2</v>
      </c>
      <c r="G16" s="6" t="s">
        <v>11</v>
      </c>
      <c r="H16" s="94"/>
      <c r="I16" s="94"/>
      <c r="J16" s="6" t="s">
        <v>46</v>
      </c>
      <c r="K16" s="6" t="s">
        <v>46</v>
      </c>
      <c r="L16" s="6">
        <v>6</v>
      </c>
      <c r="M16" s="6">
        <v>6</v>
      </c>
      <c r="N16" s="6"/>
      <c r="O16" s="14" t="s">
        <v>48</v>
      </c>
      <c r="P16" s="6"/>
      <c r="Q16" s="6"/>
      <c r="R16" s="6" t="s">
        <v>104</v>
      </c>
      <c r="S16" s="6" t="s">
        <v>49</v>
      </c>
      <c r="T16" s="6"/>
      <c r="U16" s="6"/>
      <c r="V16" s="6"/>
      <c r="W16" s="6"/>
    </row>
    <row r="17" spans="1:23" s="2" customFormat="1" ht="14" x14ac:dyDescent="0.35">
      <c r="A17" s="6">
        <v>10</v>
      </c>
      <c r="B17" s="13" t="s">
        <v>11</v>
      </c>
      <c r="C17" s="6" t="s">
        <v>106</v>
      </c>
      <c r="D17" s="6" t="s">
        <v>52</v>
      </c>
      <c r="E17" s="6">
        <v>1</v>
      </c>
      <c r="F17" s="6">
        <v>2</v>
      </c>
      <c r="G17" s="6" t="s">
        <v>11</v>
      </c>
      <c r="H17" s="94"/>
      <c r="I17" s="94"/>
      <c r="J17" s="6" t="s">
        <v>46</v>
      </c>
      <c r="K17" s="6" t="s">
        <v>46</v>
      </c>
      <c r="L17" s="6">
        <v>6</v>
      </c>
      <c r="M17" s="6">
        <v>6</v>
      </c>
      <c r="N17" s="6"/>
      <c r="O17" s="14" t="s">
        <v>48</v>
      </c>
      <c r="P17" s="6">
        <v>-8.5598100000000006</v>
      </c>
      <c r="Q17" s="6">
        <v>126.8248</v>
      </c>
      <c r="R17" s="6" t="s">
        <v>104</v>
      </c>
      <c r="S17" s="6" t="s">
        <v>49</v>
      </c>
      <c r="T17" s="6"/>
      <c r="U17" s="6"/>
      <c r="V17" s="6"/>
      <c r="W17" s="6"/>
    </row>
    <row r="18" spans="1:23" s="2" customFormat="1" ht="14" x14ac:dyDescent="0.35">
      <c r="A18" s="6">
        <v>11</v>
      </c>
      <c r="B18" s="13" t="s">
        <v>11</v>
      </c>
      <c r="C18" s="6" t="s">
        <v>106</v>
      </c>
      <c r="D18" s="6" t="s">
        <v>52</v>
      </c>
      <c r="E18" s="6">
        <v>1</v>
      </c>
      <c r="F18" s="6">
        <v>2</v>
      </c>
      <c r="G18" s="6" t="s">
        <v>11</v>
      </c>
      <c r="H18" s="94"/>
      <c r="I18" s="94"/>
      <c r="J18" s="6" t="s">
        <v>46</v>
      </c>
      <c r="K18" s="6" t="s">
        <v>46</v>
      </c>
      <c r="L18" s="6">
        <v>2</v>
      </c>
      <c r="M18" s="6">
        <v>4</v>
      </c>
      <c r="N18" s="6"/>
      <c r="O18" s="14" t="s">
        <v>48</v>
      </c>
      <c r="P18" s="6">
        <v>-8.55992</v>
      </c>
      <c r="Q18" s="6">
        <v>126.82459</v>
      </c>
      <c r="R18" s="6" t="s">
        <v>104</v>
      </c>
      <c r="S18" s="6" t="s">
        <v>49</v>
      </c>
      <c r="T18" s="6"/>
      <c r="U18" s="6"/>
      <c r="V18" s="6"/>
      <c r="W18" s="6"/>
    </row>
    <row r="19" spans="1:23" s="2" customFormat="1" ht="14" x14ac:dyDescent="0.35">
      <c r="A19" s="6">
        <v>12</v>
      </c>
      <c r="B19" s="13" t="s">
        <v>11</v>
      </c>
      <c r="C19" s="6" t="s">
        <v>106</v>
      </c>
      <c r="D19" s="6" t="s">
        <v>52</v>
      </c>
      <c r="E19" s="6">
        <v>1</v>
      </c>
      <c r="F19" s="6">
        <v>2</v>
      </c>
      <c r="G19" s="6" t="s">
        <v>11</v>
      </c>
      <c r="H19" s="94"/>
      <c r="I19" s="94"/>
      <c r="J19" s="6" t="s">
        <v>46</v>
      </c>
      <c r="K19" s="6" t="s">
        <v>46</v>
      </c>
      <c r="L19" s="6">
        <v>2</v>
      </c>
      <c r="M19" s="6">
        <v>4</v>
      </c>
      <c r="N19" s="6"/>
      <c r="O19" s="14" t="s">
        <v>48</v>
      </c>
      <c r="P19" s="6">
        <v>-8.5622100000000003</v>
      </c>
      <c r="Q19" s="6">
        <v>126.82468</v>
      </c>
      <c r="R19" s="6" t="s">
        <v>104</v>
      </c>
      <c r="S19" s="6" t="s">
        <v>49</v>
      </c>
      <c r="T19" s="6"/>
      <c r="U19" s="6"/>
      <c r="V19" s="6"/>
      <c r="W19" s="6"/>
    </row>
    <row r="20" spans="1:23" s="2" customFormat="1" ht="14" x14ac:dyDescent="0.35">
      <c r="A20" s="6">
        <v>13</v>
      </c>
      <c r="B20" s="13" t="s">
        <v>11</v>
      </c>
      <c r="C20" s="6" t="s">
        <v>106</v>
      </c>
      <c r="D20" s="6" t="s">
        <v>52</v>
      </c>
      <c r="E20" s="6">
        <v>1</v>
      </c>
      <c r="F20" s="6">
        <v>2</v>
      </c>
      <c r="G20" s="6" t="s">
        <v>11</v>
      </c>
      <c r="H20" s="94"/>
      <c r="I20" s="94"/>
      <c r="J20" s="6" t="s">
        <v>46</v>
      </c>
      <c r="K20" s="6" t="s">
        <v>46</v>
      </c>
      <c r="L20" s="6">
        <v>3</v>
      </c>
      <c r="M20" s="6">
        <v>4</v>
      </c>
      <c r="N20" s="6"/>
      <c r="O20" s="14" t="s">
        <v>48</v>
      </c>
      <c r="P20" s="6">
        <v>-8.5681700000000003</v>
      </c>
      <c r="Q20" s="6">
        <v>126.81444</v>
      </c>
      <c r="R20" s="6" t="s">
        <v>104</v>
      </c>
      <c r="S20" s="6" t="s">
        <v>49</v>
      </c>
      <c r="T20" s="6"/>
      <c r="U20" s="6"/>
      <c r="V20" s="6"/>
      <c r="W20" s="6"/>
    </row>
    <row r="21" spans="1:23" s="2" customFormat="1" ht="14" x14ac:dyDescent="0.35">
      <c r="A21" s="6">
        <v>14</v>
      </c>
      <c r="B21" s="13" t="s">
        <v>11</v>
      </c>
      <c r="C21" s="6" t="s">
        <v>106</v>
      </c>
      <c r="D21" s="6" t="s">
        <v>52</v>
      </c>
      <c r="E21" s="6">
        <v>1</v>
      </c>
      <c r="F21" s="6">
        <v>2</v>
      </c>
      <c r="G21" s="6" t="s">
        <v>11</v>
      </c>
      <c r="H21" s="94"/>
      <c r="I21" s="94"/>
      <c r="J21" s="6" t="s">
        <v>46</v>
      </c>
      <c r="K21" s="6" t="s">
        <v>46</v>
      </c>
      <c r="L21" s="6">
        <v>3</v>
      </c>
      <c r="M21" s="6">
        <v>4</v>
      </c>
      <c r="N21" s="6"/>
      <c r="O21" s="14" t="s">
        <v>48</v>
      </c>
      <c r="P21" s="6">
        <v>-8.5681700000000003</v>
      </c>
      <c r="Q21" s="6">
        <v>126.81381</v>
      </c>
      <c r="R21" s="6" t="s">
        <v>104</v>
      </c>
      <c r="S21" s="6" t="s">
        <v>49</v>
      </c>
      <c r="T21" s="6"/>
      <c r="U21" s="6"/>
      <c r="V21" s="6"/>
      <c r="W21" s="6"/>
    </row>
    <row r="22" spans="1:23" s="2" customFormat="1" ht="14" x14ac:dyDescent="0.35">
      <c r="A22" s="6">
        <v>15</v>
      </c>
      <c r="B22" s="13" t="s">
        <v>11</v>
      </c>
      <c r="C22" s="6" t="s">
        <v>98</v>
      </c>
      <c r="D22" s="6" t="s">
        <v>52</v>
      </c>
      <c r="E22" s="6">
        <v>1</v>
      </c>
      <c r="F22" s="6"/>
      <c r="G22" s="6" t="s">
        <v>11</v>
      </c>
      <c r="H22" s="94"/>
      <c r="I22" s="94"/>
      <c r="J22" s="6" t="s">
        <v>46</v>
      </c>
      <c r="K22" s="6" t="s">
        <v>46</v>
      </c>
      <c r="L22" s="6">
        <v>16</v>
      </c>
      <c r="M22" s="6">
        <v>4</v>
      </c>
      <c r="N22" s="6"/>
      <c r="O22" s="14" t="s">
        <v>48</v>
      </c>
      <c r="P22" s="6">
        <v>-8.5689799999999998</v>
      </c>
      <c r="Q22" s="6">
        <v>126.812</v>
      </c>
      <c r="R22" s="6" t="s">
        <v>104</v>
      </c>
      <c r="S22" s="6" t="s">
        <v>49</v>
      </c>
      <c r="T22" s="6"/>
      <c r="U22" s="6"/>
      <c r="V22" s="6"/>
      <c r="W22" s="6"/>
    </row>
    <row r="23" spans="1:23" s="2" customFormat="1" ht="14" x14ac:dyDescent="0.35">
      <c r="A23" s="6">
        <v>16</v>
      </c>
      <c r="B23" s="13" t="s">
        <v>11</v>
      </c>
      <c r="C23" s="6" t="s">
        <v>98</v>
      </c>
      <c r="D23" s="6" t="s">
        <v>52</v>
      </c>
      <c r="E23" s="6">
        <v>1</v>
      </c>
      <c r="F23" s="6"/>
      <c r="G23" s="6" t="s">
        <v>11</v>
      </c>
      <c r="H23" s="94"/>
      <c r="I23" s="94"/>
      <c r="J23" s="6" t="s">
        <v>46</v>
      </c>
      <c r="K23" s="6" t="s">
        <v>46</v>
      </c>
      <c r="L23" s="6">
        <v>16</v>
      </c>
      <c r="M23" s="6">
        <v>4</v>
      </c>
      <c r="N23" s="6"/>
      <c r="O23" s="14" t="s">
        <v>48</v>
      </c>
      <c r="P23" s="6">
        <v>-8.856935</v>
      </c>
      <c r="Q23" s="6">
        <v>126.81056</v>
      </c>
      <c r="R23" s="6" t="s">
        <v>104</v>
      </c>
      <c r="S23" s="6" t="s">
        <v>49</v>
      </c>
      <c r="T23" s="6"/>
      <c r="U23" s="6"/>
      <c r="V23" s="6"/>
      <c r="W23" s="6"/>
    </row>
    <row r="24" spans="1:23" s="2" customFormat="1" ht="14" x14ac:dyDescent="0.35">
      <c r="A24" s="6">
        <v>17</v>
      </c>
      <c r="B24" s="13" t="s">
        <v>11</v>
      </c>
      <c r="C24" s="6" t="s">
        <v>98</v>
      </c>
      <c r="D24" s="6" t="s">
        <v>52</v>
      </c>
      <c r="E24" s="6">
        <v>1</v>
      </c>
      <c r="F24" s="6"/>
      <c r="G24" s="6" t="s">
        <v>11</v>
      </c>
      <c r="H24" s="94"/>
      <c r="I24" s="94"/>
      <c r="J24" s="6" t="s">
        <v>46</v>
      </c>
      <c r="K24" s="6" t="s">
        <v>46</v>
      </c>
      <c r="L24" s="6">
        <v>16</v>
      </c>
      <c r="M24" s="6">
        <v>4</v>
      </c>
      <c r="N24" s="6"/>
      <c r="O24" s="14" t="s">
        <v>48</v>
      </c>
      <c r="P24" s="6">
        <v>-8.56982</v>
      </c>
      <c r="Q24" s="6">
        <v>126.81013</v>
      </c>
      <c r="R24" s="6" t="s">
        <v>104</v>
      </c>
      <c r="S24" s="6" t="s">
        <v>49</v>
      </c>
      <c r="T24" s="6"/>
      <c r="U24" s="6"/>
      <c r="V24" s="6"/>
      <c r="W24" s="6"/>
    </row>
    <row r="25" spans="1:23" s="2" customFormat="1" ht="14" x14ac:dyDescent="0.35">
      <c r="A25" s="6">
        <v>18</v>
      </c>
      <c r="B25" s="13" t="s">
        <v>11</v>
      </c>
      <c r="C25" s="6" t="s">
        <v>98</v>
      </c>
      <c r="D25" s="6" t="s">
        <v>52</v>
      </c>
      <c r="E25" s="6">
        <v>1</v>
      </c>
      <c r="F25" s="6"/>
      <c r="G25" s="6" t="s">
        <v>11</v>
      </c>
      <c r="H25" s="94"/>
      <c r="I25" s="94"/>
      <c r="J25" s="6" t="s">
        <v>46</v>
      </c>
      <c r="K25" s="6" t="s">
        <v>46</v>
      </c>
      <c r="L25" s="6">
        <v>16</v>
      </c>
      <c r="M25" s="6">
        <v>4</v>
      </c>
      <c r="N25" s="6"/>
      <c r="O25" s="14" t="s">
        <v>48</v>
      </c>
      <c r="P25" s="6">
        <v>-8.5708099999999998</v>
      </c>
      <c r="Q25" s="6">
        <v>126.80283</v>
      </c>
      <c r="R25" s="6" t="s">
        <v>104</v>
      </c>
      <c r="S25" s="6" t="s">
        <v>49</v>
      </c>
      <c r="T25" s="6"/>
      <c r="U25" s="6"/>
      <c r="V25" s="6"/>
      <c r="W25" s="6"/>
    </row>
    <row r="26" spans="1:23" s="2" customFormat="1" ht="14" x14ac:dyDescent="0.35">
      <c r="A26" s="6">
        <v>19</v>
      </c>
      <c r="B26" s="13" t="s">
        <v>11</v>
      </c>
      <c r="C26" s="6" t="s">
        <v>98</v>
      </c>
      <c r="D26" s="6" t="s">
        <v>52</v>
      </c>
      <c r="E26" s="6">
        <v>1</v>
      </c>
      <c r="F26" s="6"/>
      <c r="G26" s="6" t="s">
        <v>11</v>
      </c>
      <c r="H26" s="94"/>
      <c r="I26" s="94"/>
      <c r="J26" s="6" t="s">
        <v>46</v>
      </c>
      <c r="K26" s="6" t="s">
        <v>46</v>
      </c>
      <c r="L26" s="6">
        <v>12</v>
      </c>
      <c r="M26" s="6">
        <v>4</v>
      </c>
      <c r="N26" s="6"/>
      <c r="O26" s="14" t="s">
        <v>48</v>
      </c>
      <c r="P26" s="6">
        <v>-8.5729600000000001</v>
      </c>
      <c r="Q26" s="6">
        <v>126.80225</v>
      </c>
      <c r="R26" s="6" t="s">
        <v>104</v>
      </c>
      <c r="S26" s="6" t="s">
        <v>49</v>
      </c>
      <c r="T26" s="6"/>
      <c r="U26" s="6"/>
      <c r="V26" s="6"/>
      <c r="W26" s="6"/>
    </row>
    <row r="27" spans="1:23" s="2" customFormat="1" ht="14" x14ac:dyDescent="0.35">
      <c r="A27" s="6">
        <v>20</v>
      </c>
      <c r="B27" s="13" t="s">
        <v>167</v>
      </c>
      <c r="C27" s="6" t="s">
        <v>98</v>
      </c>
      <c r="D27" s="6" t="s">
        <v>52</v>
      </c>
      <c r="E27" s="6">
        <v>1</v>
      </c>
      <c r="F27" s="6"/>
      <c r="G27" s="6" t="s">
        <v>11</v>
      </c>
      <c r="H27" s="94"/>
      <c r="I27" s="94"/>
      <c r="J27" s="6" t="s">
        <v>46</v>
      </c>
      <c r="K27" s="6" t="s">
        <v>46</v>
      </c>
      <c r="L27" s="6">
        <v>12</v>
      </c>
      <c r="M27" s="6">
        <v>4</v>
      </c>
      <c r="N27" s="6"/>
      <c r="O27" s="14" t="s">
        <v>48</v>
      </c>
      <c r="P27" s="6">
        <v>-8.57376</v>
      </c>
      <c r="Q27" s="6">
        <v>126.80183</v>
      </c>
      <c r="R27" s="6" t="s">
        <v>104</v>
      </c>
      <c r="S27" s="6" t="s">
        <v>49</v>
      </c>
      <c r="T27" s="6"/>
      <c r="U27" s="6"/>
      <c r="V27" s="6"/>
      <c r="W27" s="6"/>
    </row>
    <row r="28" spans="1:23" s="2" customFormat="1" ht="14" x14ac:dyDescent="0.35">
      <c r="A28" s="6">
        <v>21</v>
      </c>
      <c r="B28" s="13" t="s">
        <v>167</v>
      </c>
      <c r="C28" s="6" t="s">
        <v>98</v>
      </c>
      <c r="D28" s="6" t="s">
        <v>52</v>
      </c>
      <c r="E28" s="6">
        <v>1</v>
      </c>
      <c r="F28" s="6"/>
      <c r="G28" s="6" t="s">
        <v>11</v>
      </c>
      <c r="H28" s="94"/>
      <c r="I28" s="94"/>
      <c r="J28" s="6" t="s">
        <v>46</v>
      </c>
      <c r="K28" s="6" t="s">
        <v>46</v>
      </c>
      <c r="L28" s="6">
        <v>12</v>
      </c>
      <c r="M28" s="6">
        <v>4</v>
      </c>
      <c r="N28" s="6"/>
      <c r="O28" s="14" t="s">
        <v>48</v>
      </c>
      <c r="P28" s="6">
        <v>-8.5751299999999997</v>
      </c>
      <c r="Q28" s="6">
        <v>126.80213999999999</v>
      </c>
      <c r="R28" s="6" t="s">
        <v>104</v>
      </c>
      <c r="S28" s="6" t="s">
        <v>49</v>
      </c>
      <c r="T28" s="6"/>
      <c r="U28" s="6"/>
      <c r="V28" s="6"/>
      <c r="W28" s="6"/>
    </row>
    <row r="29" spans="1:23" s="2" customFormat="1" ht="14" x14ac:dyDescent="0.35">
      <c r="A29" s="6">
        <v>22</v>
      </c>
      <c r="B29" s="13" t="s">
        <v>167</v>
      </c>
      <c r="C29" s="6" t="s">
        <v>106</v>
      </c>
      <c r="D29" s="6" t="s">
        <v>52</v>
      </c>
      <c r="E29" s="6">
        <v>1</v>
      </c>
      <c r="F29" s="6">
        <v>1</v>
      </c>
      <c r="G29" s="6" t="s">
        <v>11</v>
      </c>
      <c r="H29" s="94"/>
      <c r="I29" s="94"/>
      <c r="J29" s="6" t="s">
        <v>46</v>
      </c>
      <c r="K29" s="6" t="s">
        <v>46</v>
      </c>
      <c r="L29" s="6">
        <v>1.5</v>
      </c>
      <c r="M29" s="6">
        <v>4</v>
      </c>
      <c r="N29" s="6"/>
      <c r="O29" s="14" t="s">
        <v>48</v>
      </c>
      <c r="P29" s="6">
        <v>-8.5771800000000002</v>
      </c>
      <c r="Q29" s="6">
        <v>126.80021000000001</v>
      </c>
      <c r="R29" s="6" t="s">
        <v>104</v>
      </c>
      <c r="S29" s="6" t="s">
        <v>49</v>
      </c>
      <c r="T29" s="6"/>
      <c r="U29" s="6"/>
      <c r="V29" s="6"/>
      <c r="W29" s="6"/>
    </row>
    <row r="30" spans="1:23" s="2" customFormat="1" ht="14" x14ac:dyDescent="0.35">
      <c r="A30" s="6">
        <v>23</v>
      </c>
      <c r="B30" s="13" t="s">
        <v>89</v>
      </c>
      <c r="C30" s="6" t="s">
        <v>85</v>
      </c>
      <c r="D30" s="6" t="s">
        <v>52</v>
      </c>
      <c r="E30" s="6">
        <v>1</v>
      </c>
      <c r="F30" s="6">
        <v>1</v>
      </c>
      <c r="G30" s="6" t="s">
        <v>15</v>
      </c>
      <c r="H30" s="94"/>
      <c r="I30" s="94"/>
      <c r="J30" s="6" t="s">
        <v>46</v>
      </c>
      <c r="K30" s="6" t="s">
        <v>46</v>
      </c>
      <c r="L30" s="6">
        <v>27</v>
      </c>
      <c r="M30" s="6">
        <v>3.6</v>
      </c>
      <c r="N30" s="6"/>
      <c r="O30" s="14" t="s">
        <v>48</v>
      </c>
      <c r="P30" s="6" t="s">
        <v>90</v>
      </c>
      <c r="Q30" s="6" t="s">
        <v>91</v>
      </c>
      <c r="R30" s="6" t="s">
        <v>87</v>
      </c>
      <c r="S30" s="6" t="s">
        <v>49</v>
      </c>
      <c r="T30" s="6"/>
      <c r="U30" s="6"/>
      <c r="V30" s="6"/>
      <c r="W30" s="6"/>
    </row>
    <row r="31" spans="1:23" s="2" customFormat="1" ht="14" x14ac:dyDescent="0.35">
      <c r="A31" s="6">
        <v>24</v>
      </c>
      <c r="B31" s="13" t="s">
        <v>168</v>
      </c>
      <c r="C31" s="6" t="s">
        <v>106</v>
      </c>
      <c r="D31" s="6" t="s">
        <v>52</v>
      </c>
      <c r="E31" s="6">
        <v>1</v>
      </c>
      <c r="F31" s="6">
        <v>2</v>
      </c>
      <c r="G31" s="6" t="s">
        <v>168</v>
      </c>
      <c r="H31" s="94"/>
      <c r="I31" s="94"/>
      <c r="J31" s="6" t="s">
        <v>46</v>
      </c>
      <c r="K31" s="6" t="s">
        <v>46</v>
      </c>
      <c r="L31" s="6">
        <v>2</v>
      </c>
      <c r="M31" s="6">
        <v>5</v>
      </c>
      <c r="N31" s="6"/>
      <c r="O31" s="14" t="s">
        <v>48</v>
      </c>
      <c r="P31" s="6">
        <v>-8.5437499999999993</v>
      </c>
      <c r="Q31" s="6">
        <v>126.83006</v>
      </c>
      <c r="R31" s="6" t="s">
        <v>104</v>
      </c>
      <c r="S31" s="6" t="s">
        <v>49</v>
      </c>
      <c r="T31" s="6"/>
      <c r="U31" s="6"/>
      <c r="V31" s="6"/>
      <c r="W31" s="6"/>
    </row>
    <row r="32" spans="1:23" s="2" customFormat="1" ht="14" x14ac:dyDescent="0.35">
      <c r="A32" s="6">
        <v>25</v>
      </c>
      <c r="B32" s="13" t="s">
        <v>168</v>
      </c>
      <c r="C32" s="6" t="s">
        <v>106</v>
      </c>
      <c r="D32" s="6" t="s">
        <v>52</v>
      </c>
      <c r="E32" s="6">
        <v>1</v>
      </c>
      <c r="F32" s="6">
        <v>2</v>
      </c>
      <c r="G32" s="6" t="s">
        <v>168</v>
      </c>
      <c r="H32" s="94"/>
      <c r="I32" s="94"/>
      <c r="J32" s="6" t="s">
        <v>46</v>
      </c>
      <c r="K32" s="6" t="s">
        <v>46</v>
      </c>
      <c r="L32" s="6">
        <v>2</v>
      </c>
      <c r="M32" s="6">
        <v>5</v>
      </c>
      <c r="N32" s="6"/>
      <c r="O32" s="14" t="s">
        <v>48</v>
      </c>
      <c r="P32" s="6">
        <v>-8.5400600000000004</v>
      </c>
      <c r="Q32" s="6">
        <v>126.82791</v>
      </c>
      <c r="R32" s="6" t="s">
        <v>104</v>
      </c>
      <c r="S32" s="6" t="s">
        <v>49</v>
      </c>
      <c r="T32" s="6"/>
      <c r="U32" s="6"/>
      <c r="V32" s="6"/>
      <c r="W32" s="6"/>
    </row>
    <row r="33" spans="1:39" s="2" customFormat="1" ht="14" x14ac:dyDescent="0.35">
      <c r="A33" s="6">
        <v>26</v>
      </c>
      <c r="B33" s="13" t="s">
        <v>168</v>
      </c>
      <c r="C33" s="6" t="s">
        <v>106</v>
      </c>
      <c r="D33" s="6" t="s">
        <v>52</v>
      </c>
      <c r="E33" s="6">
        <v>1</v>
      </c>
      <c r="F33" s="6">
        <v>2</v>
      </c>
      <c r="G33" s="6" t="s">
        <v>168</v>
      </c>
      <c r="H33" s="94"/>
      <c r="I33" s="94"/>
      <c r="J33" s="6" t="s">
        <v>46</v>
      </c>
      <c r="K33" s="6" t="s">
        <v>46</v>
      </c>
      <c r="L33" s="6">
        <v>3</v>
      </c>
      <c r="M33" s="6">
        <v>5</v>
      </c>
      <c r="N33" s="6"/>
      <c r="O33" s="14" t="s">
        <v>48</v>
      </c>
      <c r="P33" s="6">
        <v>-8.53871</v>
      </c>
      <c r="Q33" s="6">
        <v>126.82248</v>
      </c>
      <c r="R33" s="6" t="s">
        <v>104</v>
      </c>
      <c r="S33" s="6" t="s">
        <v>49</v>
      </c>
      <c r="T33" s="6"/>
      <c r="U33" s="6"/>
      <c r="V33" s="6"/>
      <c r="W33" s="6"/>
    </row>
    <row r="34" spans="1:39" s="2" customFormat="1" ht="14" x14ac:dyDescent="0.35">
      <c r="A34" s="6">
        <v>27</v>
      </c>
      <c r="B34" s="13" t="s">
        <v>168</v>
      </c>
      <c r="C34" s="6" t="s">
        <v>106</v>
      </c>
      <c r="D34" s="6" t="s">
        <v>52</v>
      </c>
      <c r="E34" s="6">
        <v>1</v>
      </c>
      <c r="F34" s="6">
        <v>2</v>
      </c>
      <c r="G34" s="6" t="s">
        <v>168</v>
      </c>
      <c r="H34" s="94"/>
      <c r="I34" s="94"/>
      <c r="J34" s="6" t="s">
        <v>46</v>
      </c>
      <c r="K34" s="6" t="s">
        <v>46</v>
      </c>
      <c r="L34" s="6">
        <v>2</v>
      </c>
      <c r="M34" s="6">
        <v>5</v>
      </c>
      <c r="N34" s="6"/>
      <c r="O34" s="14" t="s">
        <v>48</v>
      </c>
      <c r="P34" s="6">
        <v>-8.5384700000000002</v>
      </c>
      <c r="Q34" s="6">
        <v>126.82222</v>
      </c>
      <c r="R34" s="6" t="s">
        <v>104</v>
      </c>
      <c r="S34" s="6" t="s">
        <v>49</v>
      </c>
      <c r="T34" s="6"/>
      <c r="U34" s="6"/>
      <c r="V34" s="6"/>
      <c r="W34" s="6"/>
    </row>
    <row r="35" spans="1:39" s="2" customFormat="1" ht="14" x14ac:dyDescent="0.35">
      <c r="A35" s="6">
        <v>28</v>
      </c>
      <c r="B35" s="13" t="s">
        <v>168</v>
      </c>
      <c r="C35" s="6" t="s">
        <v>106</v>
      </c>
      <c r="D35" s="6" t="s">
        <v>52</v>
      </c>
      <c r="E35" s="6">
        <v>1</v>
      </c>
      <c r="F35" s="6">
        <v>2</v>
      </c>
      <c r="G35" s="6" t="s">
        <v>168</v>
      </c>
      <c r="H35" s="94"/>
      <c r="I35" s="94"/>
      <c r="J35" s="6" t="s">
        <v>46</v>
      </c>
      <c r="K35" s="6" t="s">
        <v>46</v>
      </c>
      <c r="L35" s="6">
        <v>2</v>
      </c>
      <c r="M35" s="6">
        <v>5</v>
      </c>
      <c r="N35" s="6"/>
      <c r="O35" s="14" t="s">
        <v>48</v>
      </c>
      <c r="P35" s="6">
        <v>-8.5372500000000002</v>
      </c>
      <c r="Q35" s="6">
        <v>126.81546</v>
      </c>
      <c r="R35" s="6" t="s">
        <v>104</v>
      </c>
      <c r="S35" s="6" t="s">
        <v>49</v>
      </c>
      <c r="T35" s="6"/>
      <c r="U35" s="6"/>
      <c r="V35" s="6"/>
      <c r="W35" s="6"/>
    </row>
    <row r="36" spans="1:39" s="2" customFormat="1" ht="14" x14ac:dyDescent="0.35">
      <c r="A36" s="6">
        <v>29</v>
      </c>
      <c r="B36" s="13" t="s">
        <v>168</v>
      </c>
      <c r="C36" s="6" t="s">
        <v>106</v>
      </c>
      <c r="D36" s="6" t="s">
        <v>52</v>
      </c>
      <c r="E36" s="6">
        <v>1</v>
      </c>
      <c r="F36" s="6">
        <v>2</v>
      </c>
      <c r="G36" s="6" t="s">
        <v>168</v>
      </c>
      <c r="H36" s="94"/>
      <c r="I36" s="94"/>
      <c r="J36" s="6" t="s">
        <v>46</v>
      </c>
      <c r="K36" s="6" t="s">
        <v>46</v>
      </c>
      <c r="L36" s="6">
        <v>2</v>
      </c>
      <c r="M36" s="6">
        <v>5</v>
      </c>
      <c r="N36" s="6"/>
      <c r="O36" s="14" t="s">
        <v>48</v>
      </c>
      <c r="P36" s="6">
        <v>-8.5378600000000002</v>
      </c>
      <c r="Q36" s="6">
        <v>126.81171999999999</v>
      </c>
      <c r="R36" s="6" t="s">
        <v>104</v>
      </c>
      <c r="S36" s="6" t="s">
        <v>49</v>
      </c>
      <c r="T36" s="6"/>
      <c r="U36" s="6"/>
      <c r="V36" s="6"/>
      <c r="W36" s="6"/>
    </row>
    <row r="37" spans="1:39" s="2" customFormat="1" ht="14" x14ac:dyDescent="0.35">
      <c r="A37" s="6">
        <v>30</v>
      </c>
      <c r="B37" s="13" t="s">
        <v>168</v>
      </c>
      <c r="C37" s="6" t="s">
        <v>98</v>
      </c>
      <c r="D37" s="6" t="s">
        <v>52</v>
      </c>
      <c r="E37" s="6">
        <v>1</v>
      </c>
      <c r="F37" s="6"/>
      <c r="G37" s="6" t="s">
        <v>168</v>
      </c>
      <c r="H37" s="94"/>
      <c r="I37" s="94"/>
      <c r="J37" s="6" t="s">
        <v>46</v>
      </c>
      <c r="K37" s="6" t="s">
        <v>46</v>
      </c>
      <c r="L37" s="6">
        <v>12</v>
      </c>
      <c r="M37" s="6">
        <v>5</v>
      </c>
      <c r="N37" s="6"/>
      <c r="O37" s="14" t="s">
        <v>48</v>
      </c>
      <c r="P37" s="6">
        <v>-8.5404900000000001</v>
      </c>
      <c r="Q37" s="6">
        <v>126.80965</v>
      </c>
      <c r="R37" s="6" t="s">
        <v>104</v>
      </c>
      <c r="S37" s="6" t="s">
        <v>49</v>
      </c>
      <c r="T37" s="6"/>
      <c r="U37" s="6"/>
      <c r="V37" s="6"/>
      <c r="W37" s="6"/>
    </row>
    <row r="38" spans="1:39" s="2" customFormat="1" ht="14" x14ac:dyDescent="0.35">
      <c r="A38" s="6">
        <v>31</v>
      </c>
      <c r="B38" s="13" t="s">
        <v>168</v>
      </c>
      <c r="C38" s="6" t="s">
        <v>98</v>
      </c>
      <c r="D38" s="6" t="s">
        <v>52</v>
      </c>
      <c r="E38" s="6">
        <v>1</v>
      </c>
      <c r="F38" s="6"/>
      <c r="G38" s="6" t="s">
        <v>168</v>
      </c>
      <c r="H38" s="94"/>
      <c r="I38" s="94"/>
      <c r="J38" s="6" t="s">
        <v>46</v>
      </c>
      <c r="K38" s="6" t="s">
        <v>46</v>
      </c>
      <c r="L38" s="6">
        <v>16</v>
      </c>
      <c r="M38" s="6">
        <v>5</v>
      </c>
      <c r="N38" s="6"/>
      <c r="O38" s="14" t="s">
        <v>48</v>
      </c>
      <c r="P38" s="6">
        <v>-8.5404499999999999</v>
      </c>
      <c r="Q38" s="6">
        <v>126.80843</v>
      </c>
      <c r="R38" s="6" t="s">
        <v>104</v>
      </c>
      <c r="S38" s="6" t="s">
        <v>49</v>
      </c>
      <c r="T38" s="6"/>
      <c r="U38" s="6"/>
      <c r="V38" s="6"/>
      <c r="W38" s="6"/>
    </row>
    <row r="39" spans="1:39" s="2" customFormat="1" ht="14" x14ac:dyDescent="0.35">
      <c r="A39" s="6">
        <v>32</v>
      </c>
      <c r="B39" s="13" t="s">
        <v>168</v>
      </c>
      <c r="C39" s="6" t="s">
        <v>98</v>
      </c>
      <c r="D39" s="6" t="s">
        <v>52</v>
      </c>
      <c r="E39" s="6">
        <v>1</v>
      </c>
      <c r="F39" s="6"/>
      <c r="G39" s="6" t="s">
        <v>168</v>
      </c>
      <c r="H39" s="94"/>
      <c r="I39" s="94"/>
      <c r="J39" s="6" t="s">
        <v>46</v>
      </c>
      <c r="K39" s="6" t="s">
        <v>46</v>
      </c>
      <c r="L39" s="6">
        <v>12</v>
      </c>
      <c r="M39" s="6">
        <v>5</v>
      </c>
      <c r="N39" s="6"/>
      <c r="O39" s="14" t="s">
        <v>48</v>
      </c>
      <c r="P39" s="6">
        <v>-8.5387199999999996</v>
      </c>
      <c r="Q39" s="6">
        <v>126.80477999999999</v>
      </c>
      <c r="R39" s="6" t="s">
        <v>104</v>
      </c>
      <c r="S39" s="6" t="s">
        <v>49</v>
      </c>
      <c r="T39" s="6"/>
      <c r="U39" s="6"/>
      <c r="V39" s="6"/>
      <c r="W39" s="6"/>
    </row>
    <row r="40" spans="1:39" s="2" customFormat="1" ht="14" x14ac:dyDescent="0.35">
      <c r="A40" s="6">
        <v>33</v>
      </c>
      <c r="B40" s="13" t="s">
        <v>168</v>
      </c>
      <c r="C40" s="6" t="s">
        <v>98</v>
      </c>
      <c r="D40" s="6" t="s">
        <v>52</v>
      </c>
      <c r="E40" s="6">
        <v>1</v>
      </c>
      <c r="F40" s="6"/>
      <c r="G40" s="6" t="s">
        <v>168</v>
      </c>
      <c r="H40" s="94"/>
      <c r="I40" s="94"/>
      <c r="J40" s="6" t="s">
        <v>46</v>
      </c>
      <c r="K40" s="6" t="s">
        <v>46</v>
      </c>
      <c r="L40" s="6">
        <v>35</v>
      </c>
      <c r="M40" s="6">
        <v>5</v>
      </c>
      <c r="N40" s="6"/>
      <c r="O40" s="14" t="s">
        <v>48</v>
      </c>
      <c r="P40" s="6">
        <v>-8.5390099999999993</v>
      </c>
      <c r="Q40" s="6">
        <v>126.80146000000001</v>
      </c>
      <c r="R40" s="6" t="s">
        <v>104</v>
      </c>
      <c r="S40" s="6" t="s">
        <v>49</v>
      </c>
      <c r="T40" s="6"/>
      <c r="U40" s="6"/>
      <c r="V40" s="6"/>
      <c r="W40" s="6"/>
    </row>
    <row r="41" spans="1:39" s="2" customFormat="1" ht="14" x14ac:dyDescent="0.35">
      <c r="A41" s="6">
        <v>34</v>
      </c>
      <c r="B41" s="13" t="s">
        <v>12</v>
      </c>
      <c r="C41" s="6" t="s">
        <v>106</v>
      </c>
      <c r="D41" s="6" t="s">
        <v>52</v>
      </c>
      <c r="E41" s="6">
        <v>1</v>
      </c>
      <c r="F41" s="6"/>
      <c r="G41" s="6" t="s">
        <v>12</v>
      </c>
      <c r="H41" s="94"/>
      <c r="I41" s="94"/>
      <c r="J41" s="6" t="s">
        <v>46</v>
      </c>
      <c r="K41" s="6" t="s">
        <v>46</v>
      </c>
      <c r="L41" s="6">
        <v>2</v>
      </c>
      <c r="M41" s="6">
        <v>5</v>
      </c>
      <c r="N41" s="6"/>
      <c r="O41" s="14" t="s">
        <v>48</v>
      </c>
      <c r="P41" s="6">
        <v>-8.5359400000000001</v>
      </c>
      <c r="Q41" s="6">
        <v>126.79791</v>
      </c>
      <c r="R41" s="6" t="s">
        <v>104</v>
      </c>
      <c r="S41" s="6" t="s">
        <v>49</v>
      </c>
      <c r="T41" s="6"/>
      <c r="U41" s="6"/>
      <c r="V41" s="6"/>
      <c r="W41" s="6"/>
    </row>
    <row r="42" spans="1:39" s="2" customFormat="1" ht="14" x14ac:dyDescent="0.35">
      <c r="A42" s="6">
        <v>35</v>
      </c>
      <c r="B42" s="13" t="s">
        <v>12</v>
      </c>
      <c r="C42" s="6" t="s">
        <v>98</v>
      </c>
      <c r="D42" s="6" t="s">
        <v>52</v>
      </c>
      <c r="E42" s="6">
        <v>1</v>
      </c>
      <c r="F42" s="6"/>
      <c r="G42" s="6" t="s">
        <v>12</v>
      </c>
      <c r="H42" s="94"/>
      <c r="I42" s="94"/>
      <c r="J42" s="6" t="s">
        <v>46</v>
      </c>
      <c r="K42" s="6" t="s">
        <v>46</v>
      </c>
      <c r="L42" s="6">
        <v>10</v>
      </c>
      <c r="M42" s="6">
        <v>5</v>
      </c>
      <c r="N42" s="6"/>
      <c r="O42" s="14" t="s">
        <v>48</v>
      </c>
      <c r="P42" s="6">
        <v>-8.5348000000000006</v>
      </c>
      <c r="Q42" s="6">
        <v>126.79434000000001</v>
      </c>
      <c r="R42" s="6" t="s">
        <v>104</v>
      </c>
      <c r="S42" s="6" t="s">
        <v>49</v>
      </c>
      <c r="T42" s="6"/>
      <c r="U42" s="6"/>
      <c r="V42" s="6"/>
      <c r="W42" s="6"/>
    </row>
    <row r="43" spans="1:39" s="2" customFormat="1" ht="14" x14ac:dyDescent="0.35">
      <c r="A43" s="6">
        <v>36</v>
      </c>
      <c r="B43" s="13" t="s">
        <v>12</v>
      </c>
      <c r="C43" s="6" t="s">
        <v>98</v>
      </c>
      <c r="D43" s="6" t="s">
        <v>52</v>
      </c>
      <c r="E43" s="6">
        <v>1</v>
      </c>
      <c r="F43" s="6"/>
      <c r="G43" s="6" t="s">
        <v>12</v>
      </c>
      <c r="H43" s="94"/>
      <c r="I43" s="94"/>
      <c r="J43" s="6" t="s">
        <v>46</v>
      </c>
      <c r="K43" s="6" t="s">
        <v>46</v>
      </c>
      <c r="L43" s="6">
        <v>16</v>
      </c>
      <c r="M43" s="6">
        <v>5</v>
      </c>
      <c r="N43" s="6"/>
      <c r="O43" s="14" t="s">
        <v>48</v>
      </c>
      <c r="P43" s="6">
        <v>-8.533398</v>
      </c>
      <c r="Q43" s="6">
        <v>126.79373</v>
      </c>
      <c r="R43" s="6" t="s">
        <v>104</v>
      </c>
      <c r="S43" s="6" t="s">
        <v>49</v>
      </c>
      <c r="T43" s="6"/>
      <c r="U43" s="6"/>
      <c r="V43" s="6"/>
      <c r="W43" s="6"/>
    </row>
    <row r="44" spans="1:39" s="2" customFormat="1" ht="14" x14ac:dyDescent="0.35">
      <c r="A44" s="6">
        <v>37</v>
      </c>
      <c r="B44" s="13" t="s">
        <v>12</v>
      </c>
      <c r="C44" s="6" t="s">
        <v>98</v>
      </c>
      <c r="D44" s="6" t="s">
        <v>52</v>
      </c>
      <c r="E44" s="6">
        <v>1</v>
      </c>
      <c r="F44" s="6"/>
      <c r="G44" s="6" t="s">
        <v>12</v>
      </c>
      <c r="H44" s="94"/>
      <c r="I44" s="94"/>
      <c r="J44" s="6" t="s">
        <v>46</v>
      </c>
      <c r="K44" s="6" t="s">
        <v>46</v>
      </c>
      <c r="L44" s="6">
        <v>20</v>
      </c>
      <c r="M44" s="6">
        <v>5</v>
      </c>
      <c r="N44" s="6"/>
      <c r="O44" s="14" t="s">
        <v>48</v>
      </c>
      <c r="P44" s="6">
        <v>-8.5311500000000002</v>
      </c>
      <c r="Q44" s="6">
        <v>126.79221</v>
      </c>
      <c r="R44" s="6" t="s">
        <v>104</v>
      </c>
      <c r="S44" s="6" t="s">
        <v>49</v>
      </c>
      <c r="T44" s="6"/>
      <c r="U44" s="6"/>
      <c r="V44" s="6"/>
      <c r="W44" s="6"/>
    </row>
    <row r="45" spans="1:39" s="2" customFormat="1" ht="14" x14ac:dyDescent="0.35">
      <c r="A45" s="6">
        <v>38</v>
      </c>
      <c r="B45" s="13" t="s">
        <v>12</v>
      </c>
      <c r="C45" s="6" t="s">
        <v>98</v>
      </c>
      <c r="D45" s="6" t="s">
        <v>52</v>
      </c>
      <c r="E45" s="6">
        <v>1</v>
      </c>
      <c r="F45" s="6"/>
      <c r="G45" s="6" t="s">
        <v>12</v>
      </c>
      <c r="H45" s="94"/>
      <c r="I45" s="94"/>
      <c r="J45" s="6" t="s">
        <v>46</v>
      </c>
      <c r="K45" s="6" t="s">
        <v>46</v>
      </c>
      <c r="L45" s="6">
        <v>12</v>
      </c>
      <c r="M45" s="6">
        <v>5</v>
      </c>
      <c r="N45" s="6"/>
      <c r="O45" s="14" t="s">
        <v>48</v>
      </c>
      <c r="P45" s="6">
        <v>-8.5316899999999993</v>
      </c>
      <c r="Q45" s="6">
        <v>125.77942</v>
      </c>
      <c r="R45" s="6" t="s">
        <v>104</v>
      </c>
      <c r="S45" s="6" t="s">
        <v>49</v>
      </c>
      <c r="T45" s="6"/>
      <c r="U45" s="6"/>
      <c r="V45" s="6"/>
      <c r="W45" s="6"/>
    </row>
    <row r="46" spans="1:39" x14ac:dyDescent="0.35">
      <c r="A46" s="6">
        <v>39</v>
      </c>
      <c r="B46" s="13" t="s">
        <v>12</v>
      </c>
      <c r="C46" s="6" t="s">
        <v>98</v>
      </c>
      <c r="D46" s="6" t="s">
        <v>52</v>
      </c>
      <c r="E46" s="6">
        <v>1</v>
      </c>
      <c r="F46" s="6"/>
      <c r="G46" s="6" t="s">
        <v>12</v>
      </c>
      <c r="H46" s="94"/>
      <c r="I46" s="94"/>
      <c r="J46" s="6" t="s">
        <v>46</v>
      </c>
      <c r="K46" s="6" t="s">
        <v>46</v>
      </c>
      <c r="L46" s="6">
        <v>16</v>
      </c>
      <c r="M46" s="6">
        <v>5</v>
      </c>
      <c r="N46" s="6"/>
      <c r="O46" s="14" t="s">
        <v>48</v>
      </c>
      <c r="P46" s="6">
        <v>-8.5313499999999998</v>
      </c>
      <c r="Q46" s="6">
        <v>126.77772</v>
      </c>
      <c r="R46" s="6" t="s">
        <v>104</v>
      </c>
      <c r="S46" s="6" t="s">
        <v>49</v>
      </c>
      <c r="T46" s="6"/>
      <c r="U46" s="6"/>
      <c r="V46" s="6"/>
      <c r="W46" s="6"/>
    </row>
    <row r="47" spans="1:39" x14ac:dyDescent="0.35">
      <c r="A47" s="6">
        <v>40</v>
      </c>
      <c r="B47" s="13" t="s">
        <v>12</v>
      </c>
      <c r="C47" s="6" t="s">
        <v>106</v>
      </c>
      <c r="D47" s="6" t="s">
        <v>52</v>
      </c>
      <c r="E47" s="6">
        <v>1</v>
      </c>
      <c r="F47" s="6"/>
      <c r="G47" s="6" t="s">
        <v>12</v>
      </c>
      <c r="H47" s="94"/>
      <c r="I47" s="94"/>
      <c r="J47" s="6" t="s">
        <v>46</v>
      </c>
      <c r="K47" s="6" t="s">
        <v>46</v>
      </c>
      <c r="L47" s="6">
        <v>2</v>
      </c>
      <c r="M47" s="6">
        <v>5</v>
      </c>
      <c r="N47" s="6"/>
      <c r="O47" s="14" t="s">
        <v>48</v>
      </c>
      <c r="P47" s="6">
        <v>-8.5091699999999992</v>
      </c>
      <c r="Q47" s="6">
        <v>126.78471999999999</v>
      </c>
      <c r="R47" s="6" t="s">
        <v>104</v>
      </c>
      <c r="S47" s="6" t="s">
        <v>49</v>
      </c>
      <c r="T47" s="6"/>
      <c r="U47" s="6"/>
      <c r="V47" s="6"/>
      <c r="W47" s="6"/>
    </row>
    <row r="48" spans="1:39" s="3" customFormat="1" x14ac:dyDescent="0.35">
      <c r="A48" s="101" t="s">
        <v>194</v>
      </c>
      <c r="B48" s="101"/>
      <c r="C48" s="101"/>
      <c r="D48" s="19"/>
      <c r="E48" s="19">
        <f>SUM(E8:E47)</f>
        <v>40</v>
      </c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</row>
    <row r="50" spans="4:5" x14ac:dyDescent="0.35">
      <c r="D50" s="25" t="s">
        <v>48</v>
      </c>
      <c r="E50" s="18">
        <f>COUNTA(O9,O13:O47)</f>
        <v>36</v>
      </c>
    </row>
    <row r="51" spans="4:5" x14ac:dyDescent="0.35">
      <c r="D51" s="26" t="s">
        <v>86</v>
      </c>
      <c r="E51" s="18">
        <f>COUNTA(O8,O10:O12)</f>
        <v>4</v>
      </c>
    </row>
    <row r="52" spans="4:5" ht="21" x14ac:dyDescent="0.35">
      <c r="D52" s="27" t="s">
        <v>177</v>
      </c>
      <c r="E52" s="18">
        <v>0</v>
      </c>
    </row>
  </sheetData>
  <mergeCells count="30">
    <mergeCell ref="A1:W1"/>
    <mergeCell ref="A2:A7"/>
    <mergeCell ref="B2:B7"/>
    <mergeCell ref="C2:C7"/>
    <mergeCell ref="D2:D7"/>
    <mergeCell ref="E2:E7"/>
    <mergeCell ref="G2:G7"/>
    <mergeCell ref="H2:H7"/>
    <mergeCell ref="I2:I7"/>
    <mergeCell ref="K2:K7"/>
    <mergeCell ref="R2:R7"/>
    <mergeCell ref="S2:U2"/>
    <mergeCell ref="V2:V7"/>
    <mergeCell ref="W2:W7"/>
    <mergeCell ref="Q3:Q7"/>
    <mergeCell ref="S3:S7"/>
    <mergeCell ref="T3:T7"/>
    <mergeCell ref="U3:U7"/>
    <mergeCell ref="L3:L7"/>
    <mergeCell ref="M3:M7"/>
    <mergeCell ref="N3:N7"/>
    <mergeCell ref="P3:P7"/>
    <mergeCell ref="O4:O5"/>
    <mergeCell ref="O2:O3"/>
    <mergeCell ref="P2:Q2"/>
    <mergeCell ref="H8:H47"/>
    <mergeCell ref="I8:I47"/>
    <mergeCell ref="A48:C48"/>
    <mergeCell ref="F3:F7"/>
    <mergeCell ref="J3:J7"/>
  </mergeCells>
  <pageMargins left="1.83" right="0.35433070866141736" top="0.6692913385826772" bottom="0.74803149606299213" header="0.31496062992125984" footer="0.31496062992125984"/>
  <pageSetup scale="60" orientation="landscape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E9800-B06A-457B-A495-2A81FB3F7B00}">
  <dimension ref="A1:AM17"/>
  <sheetViews>
    <sheetView view="pageBreakPreview" zoomScale="90" zoomScaleNormal="70" zoomScaleSheetLayoutView="90" workbookViewId="0">
      <selection activeCell="H8" sqref="H8:H12"/>
    </sheetView>
  </sheetViews>
  <sheetFormatPr defaultRowHeight="14.5" x14ac:dyDescent="0.35"/>
  <cols>
    <col min="1" max="1" width="3.54296875" style="11" bestFit="1" customWidth="1"/>
    <col min="2" max="2" width="12.7265625" style="11" customWidth="1"/>
    <col min="3" max="3" width="10.6328125" style="11" bestFit="1" customWidth="1"/>
    <col min="4" max="4" width="5.54296875" style="11" bestFit="1" customWidth="1"/>
    <col min="5" max="5" width="3.90625" style="11" bestFit="1" customWidth="1"/>
    <col min="6" max="6" width="4.54296875" style="11" bestFit="1" customWidth="1"/>
    <col min="7" max="7" width="6.1796875" style="11" customWidth="1"/>
    <col min="8" max="8" width="9.26953125" style="11" customWidth="1"/>
    <col min="9" max="9" width="5.6328125" style="11" customWidth="1"/>
    <col min="10" max="10" width="6.1796875" style="11" customWidth="1"/>
    <col min="11" max="11" width="10" style="11" customWidth="1"/>
    <col min="12" max="12" width="4.08984375" style="11" bestFit="1" customWidth="1"/>
    <col min="13" max="13" width="2.6328125" style="11" bestFit="1" customWidth="1"/>
    <col min="14" max="14" width="3.26953125" style="11" bestFit="1" customWidth="1"/>
    <col min="15" max="18" width="8.7265625" style="11"/>
    <col min="19" max="19" width="2.6328125" style="11" bestFit="1" customWidth="1"/>
    <col min="20" max="20" width="7.90625" style="11" customWidth="1"/>
    <col min="21" max="21" width="7.26953125" style="11" customWidth="1"/>
    <col min="22" max="22" width="13.54296875" style="11" customWidth="1"/>
    <col min="23" max="23" width="13.453125" style="11" customWidth="1"/>
    <col min="24" max="39" width="8.7265625" style="2"/>
  </cols>
  <sheetData>
    <row r="1" spans="1:39" ht="32.5" customHeight="1" x14ac:dyDescent="0.35">
      <c r="A1" s="67" t="s">
        <v>204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</row>
    <row r="2" spans="1:39" ht="40" customHeight="1" x14ac:dyDescent="0.35">
      <c r="A2" s="68" t="s">
        <v>21</v>
      </c>
      <c r="B2" s="70" t="s">
        <v>22</v>
      </c>
      <c r="C2" s="72" t="s">
        <v>23</v>
      </c>
      <c r="D2" s="72" t="s">
        <v>24</v>
      </c>
      <c r="E2" s="72" t="s">
        <v>5</v>
      </c>
      <c r="F2" s="10" t="s">
        <v>25</v>
      </c>
      <c r="G2" s="75" t="s">
        <v>6</v>
      </c>
      <c r="H2" s="75" t="s">
        <v>7</v>
      </c>
      <c r="I2" s="68" t="s">
        <v>27</v>
      </c>
      <c r="J2" s="10" t="s">
        <v>28</v>
      </c>
      <c r="K2" s="68" t="s">
        <v>30</v>
      </c>
      <c r="L2" s="15" t="s">
        <v>31</v>
      </c>
      <c r="M2" s="15" t="s">
        <v>31</v>
      </c>
      <c r="N2" s="10" t="s">
        <v>34</v>
      </c>
      <c r="O2" s="84" t="s">
        <v>47</v>
      </c>
      <c r="P2" s="86" t="s">
        <v>36</v>
      </c>
      <c r="Q2" s="86"/>
      <c r="R2" s="87" t="s">
        <v>39</v>
      </c>
      <c r="S2" s="77" t="s">
        <v>40</v>
      </c>
      <c r="T2" s="78"/>
      <c r="U2" s="79"/>
      <c r="V2" s="68" t="s">
        <v>44</v>
      </c>
      <c r="W2" s="68" t="s">
        <v>45</v>
      </c>
    </row>
    <row r="3" spans="1:39" s="9" customFormat="1" ht="55" customHeight="1" x14ac:dyDescent="0.35">
      <c r="A3" s="69"/>
      <c r="B3" s="71"/>
      <c r="C3" s="73"/>
      <c r="D3" s="73"/>
      <c r="E3" s="73"/>
      <c r="F3" s="68" t="s">
        <v>26</v>
      </c>
      <c r="G3" s="76"/>
      <c r="H3" s="76"/>
      <c r="I3" s="69"/>
      <c r="J3" s="68" t="s">
        <v>29</v>
      </c>
      <c r="K3" s="69"/>
      <c r="L3" s="89" t="s">
        <v>32</v>
      </c>
      <c r="M3" s="89" t="s">
        <v>33</v>
      </c>
      <c r="N3" s="68" t="s">
        <v>35</v>
      </c>
      <c r="O3" s="85"/>
      <c r="P3" s="80" t="s">
        <v>37</v>
      </c>
      <c r="Q3" s="80" t="s">
        <v>38</v>
      </c>
      <c r="R3" s="88"/>
      <c r="S3" s="68" t="s">
        <v>41</v>
      </c>
      <c r="T3" s="68" t="s">
        <v>42</v>
      </c>
      <c r="U3" s="68" t="s">
        <v>43</v>
      </c>
      <c r="V3" s="69"/>
      <c r="W3" s="69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</row>
    <row r="4" spans="1:39" s="9" customFormat="1" ht="10.5" customHeight="1" x14ac:dyDescent="0.35">
      <c r="A4" s="69"/>
      <c r="B4" s="71"/>
      <c r="C4" s="73"/>
      <c r="D4" s="73"/>
      <c r="E4" s="73"/>
      <c r="F4" s="69"/>
      <c r="G4" s="76"/>
      <c r="H4" s="76"/>
      <c r="I4" s="69"/>
      <c r="J4" s="69"/>
      <c r="K4" s="69"/>
      <c r="L4" s="90"/>
      <c r="M4" s="90"/>
      <c r="N4" s="69"/>
      <c r="O4" s="82" t="s">
        <v>48</v>
      </c>
      <c r="P4" s="81"/>
      <c r="Q4" s="81"/>
      <c r="R4" s="88"/>
      <c r="S4" s="69"/>
      <c r="T4" s="69"/>
      <c r="U4" s="69"/>
      <c r="V4" s="69"/>
      <c r="W4" s="69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9" customFormat="1" ht="10.5" customHeight="1" x14ac:dyDescent="0.35">
      <c r="A5" s="69"/>
      <c r="B5" s="71"/>
      <c r="C5" s="73"/>
      <c r="D5" s="73"/>
      <c r="E5" s="73"/>
      <c r="F5" s="69"/>
      <c r="G5" s="76"/>
      <c r="H5" s="76"/>
      <c r="I5" s="69"/>
      <c r="J5" s="69"/>
      <c r="K5" s="69"/>
      <c r="L5" s="90"/>
      <c r="M5" s="90"/>
      <c r="N5" s="69"/>
      <c r="O5" s="83"/>
      <c r="P5" s="81"/>
      <c r="Q5" s="81"/>
      <c r="R5" s="88"/>
      <c r="S5" s="69"/>
      <c r="T5" s="69"/>
      <c r="U5" s="69"/>
      <c r="V5" s="69"/>
      <c r="W5" s="69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9" customFormat="1" ht="10.5" x14ac:dyDescent="0.35">
      <c r="A6" s="69"/>
      <c r="B6" s="71"/>
      <c r="C6" s="73"/>
      <c r="D6" s="73"/>
      <c r="E6" s="73"/>
      <c r="F6" s="69"/>
      <c r="G6" s="76"/>
      <c r="H6" s="76"/>
      <c r="I6" s="69"/>
      <c r="J6" s="69"/>
      <c r="K6" s="69"/>
      <c r="L6" s="90"/>
      <c r="M6" s="90"/>
      <c r="N6" s="69"/>
      <c r="O6" s="16" t="s">
        <v>86</v>
      </c>
      <c r="P6" s="81"/>
      <c r="Q6" s="81"/>
      <c r="R6" s="88"/>
      <c r="S6" s="69"/>
      <c r="T6" s="69"/>
      <c r="U6" s="69"/>
      <c r="V6" s="69"/>
      <c r="W6" s="69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s="9" customFormat="1" ht="10.5" x14ac:dyDescent="0.35">
      <c r="A7" s="69"/>
      <c r="B7" s="71"/>
      <c r="C7" s="73"/>
      <c r="D7" s="73"/>
      <c r="E7" s="74"/>
      <c r="F7" s="69"/>
      <c r="G7" s="76"/>
      <c r="H7" s="76"/>
      <c r="I7" s="69"/>
      <c r="J7" s="69"/>
      <c r="K7" s="69"/>
      <c r="L7" s="90"/>
      <c r="M7" s="90"/>
      <c r="N7" s="69"/>
      <c r="O7" s="17" t="s">
        <v>74</v>
      </c>
      <c r="P7" s="81"/>
      <c r="Q7" s="81"/>
      <c r="R7" s="88"/>
      <c r="S7" s="69"/>
      <c r="T7" s="69"/>
      <c r="U7" s="69"/>
      <c r="V7" s="69"/>
      <c r="W7" s="69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</row>
    <row r="8" spans="1:39" x14ac:dyDescent="0.35">
      <c r="A8" s="6">
        <v>1</v>
      </c>
      <c r="B8" s="13" t="s">
        <v>14</v>
      </c>
      <c r="C8" s="6"/>
      <c r="D8" s="6" t="s">
        <v>52</v>
      </c>
      <c r="E8" s="6">
        <v>1</v>
      </c>
      <c r="F8" s="6"/>
      <c r="G8" s="91" t="s">
        <v>16</v>
      </c>
      <c r="H8" s="91" t="s">
        <v>4</v>
      </c>
      <c r="I8" s="91" t="s">
        <v>2</v>
      </c>
      <c r="J8" s="6"/>
      <c r="K8" s="6"/>
      <c r="L8" s="6"/>
      <c r="M8" s="6"/>
      <c r="N8" s="6"/>
      <c r="O8" s="14" t="s">
        <v>48</v>
      </c>
      <c r="P8" s="95" t="s">
        <v>198</v>
      </c>
      <c r="Q8" s="96"/>
      <c r="R8" s="6" t="s">
        <v>87</v>
      </c>
      <c r="S8" s="6" t="s">
        <v>49</v>
      </c>
      <c r="T8" s="6"/>
      <c r="U8" s="6"/>
      <c r="V8" s="6"/>
      <c r="W8" s="6"/>
    </row>
    <row r="9" spans="1:39" x14ac:dyDescent="0.35">
      <c r="A9" s="6">
        <v>2</v>
      </c>
      <c r="B9" s="13" t="s">
        <v>180</v>
      </c>
      <c r="C9" s="6"/>
      <c r="D9" s="6" t="s">
        <v>52</v>
      </c>
      <c r="E9" s="6">
        <v>1</v>
      </c>
      <c r="F9" s="6"/>
      <c r="G9" s="92"/>
      <c r="H9" s="92"/>
      <c r="I9" s="92"/>
      <c r="J9" s="6"/>
      <c r="K9" s="6"/>
      <c r="L9" s="6"/>
      <c r="M9" s="6"/>
      <c r="N9" s="6"/>
      <c r="O9" s="24" t="s">
        <v>86</v>
      </c>
      <c r="P9" s="97"/>
      <c r="Q9" s="98"/>
      <c r="R9" s="6" t="s">
        <v>87</v>
      </c>
      <c r="S9" s="6"/>
      <c r="T9" s="6"/>
      <c r="U9" s="6"/>
      <c r="V9" s="6" t="s">
        <v>181</v>
      </c>
      <c r="W9" s="6"/>
    </row>
    <row r="10" spans="1:39" x14ac:dyDescent="0.35">
      <c r="A10" s="6">
        <f t="shared" ref="A10:A12" si="0">A9+1</f>
        <v>3</v>
      </c>
      <c r="B10" s="13" t="s">
        <v>174</v>
      </c>
      <c r="C10" s="6"/>
      <c r="D10" s="6" t="s">
        <v>52</v>
      </c>
      <c r="E10" s="6">
        <v>1</v>
      </c>
      <c r="F10" s="6"/>
      <c r="G10" s="93"/>
      <c r="H10" s="92"/>
      <c r="I10" s="92"/>
      <c r="J10" s="6"/>
      <c r="K10" s="6"/>
      <c r="L10" s="6"/>
      <c r="M10" s="6"/>
      <c r="N10" s="6"/>
      <c r="O10" s="14" t="s">
        <v>48</v>
      </c>
      <c r="P10" s="97"/>
      <c r="Q10" s="98"/>
      <c r="R10" s="6" t="s">
        <v>87</v>
      </c>
      <c r="S10" s="6" t="s">
        <v>49</v>
      </c>
      <c r="T10" s="6"/>
      <c r="U10" s="6"/>
      <c r="V10" s="6"/>
      <c r="W10" s="6"/>
    </row>
    <row r="11" spans="1:39" x14ac:dyDescent="0.35">
      <c r="A11" s="6">
        <f t="shared" si="0"/>
        <v>4</v>
      </c>
      <c r="B11" s="13" t="s">
        <v>178</v>
      </c>
      <c r="C11" s="6"/>
      <c r="D11" s="6" t="s">
        <v>52</v>
      </c>
      <c r="E11" s="6">
        <v>1</v>
      </c>
      <c r="F11" s="6"/>
      <c r="G11" s="91" t="s">
        <v>4</v>
      </c>
      <c r="H11" s="92"/>
      <c r="I11" s="92"/>
      <c r="J11" s="6"/>
      <c r="K11" s="6"/>
      <c r="L11" s="6"/>
      <c r="M11" s="6"/>
      <c r="N11" s="6"/>
      <c r="O11" s="14" t="s">
        <v>48</v>
      </c>
      <c r="P11" s="97"/>
      <c r="Q11" s="98"/>
      <c r="R11" s="6" t="s">
        <v>87</v>
      </c>
      <c r="S11" s="6" t="s">
        <v>49</v>
      </c>
      <c r="T11" s="6"/>
      <c r="U11" s="6"/>
      <c r="V11" s="6"/>
      <c r="W11" s="6"/>
    </row>
    <row r="12" spans="1:39" x14ac:dyDescent="0.35">
      <c r="A12" s="6">
        <f t="shared" si="0"/>
        <v>5</v>
      </c>
      <c r="B12" s="13" t="s">
        <v>179</v>
      </c>
      <c r="C12" s="6"/>
      <c r="D12" s="6" t="s">
        <v>52</v>
      </c>
      <c r="E12" s="6">
        <v>1</v>
      </c>
      <c r="F12" s="6"/>
      <c r="G12" s="93"/>
      <c r="H12" s="93"/>
      <c r="I12" s="93"/>
      <c r="J12" s="6"/>
      <c r="K12" s="6"/>
      <c r="L12" s="6"/>
      <c r="M12" s="6"/>
      <c r="N12" s="6"/>
      <c r="O12" s="14" t="s">
        <v>48</v>
      </c>
      <c r="P12" s="99"/>
      <c r="Q12" s="100"/>
      <c r="R12" s="6" t="s">
        <v>87</v>
      </c>
      <c r="S12" s="6" t="s">
        <v>49</v>
      </c>
      <c r="T12" s="6"/>
      <c r="U12" s="6"/>
      <c r="V12" s="6"/>
      <c r="W12" s="6"/>
    </row>
    <row r="13" spans="1:39" s="3" customFormat="1" x14ac:dyDescent="0.35">
      <c r="A13" s="64" t="s">
        <v>195</v>
      </c>
      <c r="B13" s="65"/>
      <c r="C13" s="65"/>
      <c r="D13" s="19"/>
      <c r="E13" s="19">
        <f>SUM(E8:E12)</f>
        <v>5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</row>
    <row r="15" spans="1:39" x14ac:dyDescent="0.35">
      <c r="D15" s="25" t="s">
        <v>48</v>
      </c>
      <c r="E15" s="18">
        <f>COUNTA(O8,O10:O12)</f>
        <v>4</v>
      </c>
    </row>
    <row r="16" spans="1:39" x14ac:dyDescent="0.35">
      <c r="D16" s="26" t="s">
        <v>86</v>
      </c>
      <c r="E16" s="18">
        <f>COUNTA(O9)</f>
        <v>1</v>
      </c>
    </row>
    <row r="17" spans="4:5" ht="21" x14ac:dyDescent="0.35">
      <c r="D17" s="27" t="s">
        <v>177</v>
      </c>
      <c r="E17" s="18">
        <v>0</v>
      </c>
    </row>
  </sheetData>
  <mergeCells count="33">
    <mergeCell ref="A1:W1"/>
    <mergeCell ref="A2:A7"/>
    <mergeCell ref="B2:B7"/>
    <mergeCell ref="C2:C7"/>
    <mergeCell ref="D2:D7"/>
    <mergeCell ref="E2:E7"/>
    <mergeCell ref="G2:G7"/>
    <mergeCell ref="H2:H7"/>
    <mergeCell ref="I2:I7"/>
    <mergeCell ref="K2:K7"/>
    <mergeCell ref="S2:U2"/>
    <mergeCell ref="V2:V7"/>
    <mergeCell ref="W2:W7"/>
    <mergeCell ref="Q3:Q7"/>
    <mergeCell ref="S3:S7"/>
    <mergeCell ref="T3:T7"/>
    <mergeCell ref="U3:U7"/>
    <mergeCell ref="P3:P7"/>
    <mergeCell ref="O4:O5"/>
    <mergeCell ref="O2:O3"/>
    <mergeCell ref="P2:Q2"/>
    <mergeCell ref="R2:R7"/>
    <mergeCell ref="F3:F7"/>
    <mergeCell ref="J3:J7"/>
    <mergeCell ref="L3:L7"/>
    <mergeCell ref="M3:M7"/>
    <mergeCell ref="N3:N7"/>
    <mergeCell ref="A13:C13"/>
    <mergeCell ref="P8:Q12"/>
    <mergeCell ref="G8:G10"/>
    <mergeCell ref="H8:H12"/>
    <mergeCell ref="I8:I12"/>
    <mergeCell ref="G11:G12"/>
  </mergeCells>
  <pageMargins left="0.61" right="0.35433070866141736" top="0.6692913385826772" bottom="0.74803149606299213" header="0.31496062992125984" footer="0.31496062992125984"/>
  <pageSetup scale="75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Sumariu</vt:lpstr>
      <vt:lpstr>Postu Lautem</vt:lpstr>
      <vt:lpstr>Postu Lospalos</vt:lpstr>
      <vt:lpstr>Postu Iliomar</vt:lpstr>
      <vt:lpstr>Postu Lore</vt:lpstr>
      <vt:lpstr>Postu Luro</vt:lpstr>
      <vt:lpstr>Postu Tutuala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SMOP</dc:creator>
  <cp:lastModifiedBy>smop lospalos</cp:lastModifiedBy>
  <cp:lastPrinted>2026-03-12T01:12:30Z</cp:lastPrinted>
  <dcterms:created xsi:type="dcterms:W3CDTF">2026-01-22T04:13:59Z</dcterms:created>
  <dcterms:modified xsi:type="dcterms:W3CDTF">2026-03-12T01:23:33Z</dcterms:modified>
</cp:coreProperties>
</file>